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L:\EDMAR\CASAS HORTAS MUNICIPAIS\Orlando Ometto - Emenda 2025\CD - maio 2025\"/>
    </mc:Choice>
  </mc:AlternateContent>
  <xr:revisionPtr revIDLastSave="0" documentId="13_ncr:1_{40DE211F-9369-4CB4-AA8A-325BA43F7CE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çamento" sheetId="2" r:id="rId1"/>
    <sheet name="Cronograma" sheetId="3" r:id="rId2"/>
  </sheets>
  <externalReferences>
    <externalReference r:id="rId3"/>
  </externalReferences>
  <definedNames>
    <definedName name="A_1">#REF!</definedName>
    <definedName name="Agua">#REF!</definedName>
    <definedName name="_xlnm.Print_Area" localSheetId="1">Cronograma!$A$1:$I$26</definedName>
    <definedName name="_xlnm.Print_Area" localSheetId="0">Orçamento!$A$1:$K$205</definedName>
    <definedName name="Asfalto">#REF!</definedName>
    <definedName name="CompraDireta">#REF!</definedName>
    <definedName name="Cotacao">#REF!</definedName>
    <definedName name="DESONERACAO" hidden="1">IF(OR(Import.Desoneracao="DESONERADO",Import.Desoneracao="SIM"),"SIM","NÃO")</definedName>
    <definedName name="Eletricidade">#REF!</definedName>
    <definedName name="Fluvial">#REF!</definedName>
    <definedName name="Import.Desoneracao" hidden="1">OFFSET([1]DADOS!$G$18,0,-1)</definedName>
    <definedName name="OCara">#REF!</definedName>
    <definedName name="Predial">#REF!</definedName>
    <definedName name="Spina">#REF!</definedName>
    <definedName name="_xlnm.Print_Titles" localSheetId="1">Cronograma!$A:$C,Cronograma!$1:$4</definedName>
    <definedName name="_xlnm.Print_Titles" localSheetId="0">Orçamento!$1:$6</definedName>
    <definedName name="V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" i="2" l="1"/>
  <c r="K111" i="2" s="1"/>
  <c r="J8" i="2"/>
  <c r="K8" i="2" s="1"/>
  <c r="J10" i="2"/>
  <c r="K10" i="2" s="1"/>
  <c r="J11" i="2"/>
  <c r="K11" i="2" s="1"/>
  <c r="J13" i="2"/>
  <c r="K13" i="2" s="1"/>
  <c r="J14" i="2"/>
  <c r="K14" i="2" s="1"/>
  <c r="J15" i="2"/>
  <c r="K15" i="2" s="1"/>
  <c r="J16" i="2"/>
  <c r="K16" i="2" s="1"/>
  <c r="J17" i="2"/>
  <c r="K17" i="2" s="1"/>
  <c r="J19" i="2"/>
  <c r="K19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8" i="2"/>
  <c r="K28" i="2" s="1"/>
  <c r="J29" i="2"/>
  <c r="K29" i="2" s="1"/>
  <c r="J30" i="2"/>
  <c r="K30" i="2" s="1"/>
  <c r="J31" i="2"/>
  <c r="K31" i="2" s="1"/>
  <c r="J33" i="2"/>
  <c r="K33" i="2" s="1"/>
  <c r="J34" i="2"/>
  <c r="K34" i="2" s="1"/>
  <c r="J35" i="2"/>
  <c r="K35" i="2" s="1"/>
  <c r="J36" i="2"/>
  <c r="K36" i="2" s="1"/>
  <c r="J41" i="2"/>
  <c r="K41" i="2" s="1"/>
  <c r="J42" i="2"/>
  <c r="K42" i="2" s="1"/>
  <c r="J44" i="2"/>
  <c r="K44" i="2" s="1"/>
  <c r="J48" i="2"/>
  <c r="K48" i="2" s="1"/>
  <c r="J50" i="2"/>
  <c r="K50" i="2" s="1"/>
  <c r="J51" i="2"/>
  <c r="K51" i="2" s="1"/>
  <c r="J52" i="2"/>
  <c r="K52" i="2" s="1"/>
  <c r="J53" i="2"/>
  <c r="K53" i="2" s="1"/>
  <c r="J55" i="2"/>
  <c r="K55" i="2" s="1"/>
  <c r="J56" i="2"/>
  <c r="K56" i="2" s="1"/>
  <c r="J57" i="2"/>
  <c r="K57" i="2" s="1"/>
  <c r="J61" i="2"/>
  <c r="K61" i="2" s="1"/>
  <c r="J63" i="2"/>
  <c r="K63" i="2" s="1"/>
  <c r="J64" i="2"/>
  <c r="K64" i="2" s="1"/>
  <c r="J65" i="2"/>
  <c r="K65" i="2" s="1"/>
  <c r="J67" i="2"/>
  <c r="K67" i="2" s="1"/>
  <c r="J68" i="2"/>
  <c r="K68" i="2" s="1"/>
  <c r="J70" i="2"/>
  <c r="K70" i="2" s="1"/>
  <c r="J71" i="2"/>
  <c r="K71" i="2" s="1"/>
  <c r="J72" i="2"/>
  <c r="K72" i="2" s="1"/>
  <c r="J74" i="2"/>
  <c r="K74" i="2" s="1"/>
  <c r="J76" i="2"/>
  <c r="K76" i="2" s="1"/>
  <c r="J77" i="2"/>
  <c r="K77" i="2" s="1"/>
  <c r="J79" i="2"/>
  <c r="K79" i="2" s="1"/>
  <c r="J81" i="2"/>
  <c r="K81" i="2" s="1"/>
  <c r="J82" i="2"/>
  <c r="K82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2" i="2"/>
  <c r="K92" i="2" s="1"/>
  <c r="J93" i="2"/>
  <c r="K93" i="2" s="1"/>
  <c r="J94" i="2"/>
  <c r="K94" i="2" s="1"/>
  <c r="J95" i="2"/>
  <c r="K95" i="2" s="1"/>
  <c r="J96" i="2"/>
  <c r="K96" i="2" s="1"/>
  <c r="J98" i="2"/>
  <c r="K98" i="2" s="1"/>
  <c r="J99" i="2"/>
  <c r="K99" i="2" s="1"/>
  <c r="J101" i="2"/>
  <c r="K101" i="2" s="1"/>
  <c r="J102" i="2"/>
  <c r="K102" i="2" s="1"/>
  <c r="J103" i="2"/>
  <c r="K103" i="2" s="1"/>
  <c r="J104" i="2"/>
  <c r="K104" i="2" s="1"/>
  <c r="J106" i="2"/>
  <c r="K106" i="2" s="1"/>
  <c r="J107" i="2"/>
  <c r="K107" i="2" s="1"/>
  <c r="J108" i="2"/>
  <c r="K108" i="2" s="1"/>
  <c r="J110" i="2"/>
  <c r="K110" i="2" s="1"/>
  <c r="J112" i="2"/>
  <c r="K112" i="2" s="1"/>
  <c r="J113" i="2"/>
  <c r="K113" i="2" s="1"/>
  <c r="J115" i="2"/>
  <c r="K115" i="2" s="1"/>
  <c r="J116" i="2"/>
  <c r="K116" i="2" s="1"/>
  <c r="J117" i="2"/>
  <c r="K117" i="2" s="1"/>
  <c r="J119" i="2"/>
  <c r="K119" i="2" s="1"/>
  <c r="J120" i="2"/>
  <c r="K120" i="2" s="1"/>
  <c r="J121" i="2"/>
  <c r="K121" i="2" s="1"/>
  <c r="J123" i="2"/>
  <c r="K123" i="2" s="1"/>
  <c r="J124" i="2"/>
  <c r="K124" i="2" s="1"/>
  <c r="J126" i="2"/>
  <c r="K126" i="2" s="1"/>
  <c r="J127" i="2"/>
  <c r="K127" i="2" s="1"/>
  <c r="J128" i="2"/>
  <c r="K128" i="2" s="1"/>
  <c r="J129" i="2"/>
  <c r="K129" i="2" s="1"/>
  <c r="J130" i="2"/>
  <c r="K130" i="2" s="1"/>
  <c r="J132" i="2"/>
  <c r="K132" i="2" s="1"/>
  <c r="J133" i="2"/>
  <c r="K133" i="2" s="1"/>
  <c r="J134" i="2"/>
  <c r="K134" i="2" s="1"/>
  <c r="J136" i="2"/>
  <c r="K136" i="2" s="1"/>
  <c r="J137" i="2"/>
  <c r="K137" i="2" s="1"/>
  <c r="J139" i="2"/>
  <c r="K139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51" i="2"/>
  <c r="K151" i="2" s="1"/>
  <c r="J152" i="2"/>
  <c r="K152" i="2" s="1"/>
  <c r="J153" i="2"/>
  <c r="K153" i="2" s="1"/>
  <c r="J155" i="2"/>
  <c r="K155" i="2" s="1"/>
  <c r="J156" i="2"/>
  <c r="K156" i="2" s="1"/>
  <c r="J157" i="2"/>
  <c r="K157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J166" i="2"/>
  <c r="K166" i="2" s="1"/>
  <c r="J169" i="2"/>
  <c r="K169" i="2" s="1"/>
  <c r="J170" i="2"/>
  <c r="K170" i="2" s="1"/>
  <c r="J172" i="2"/>
  <c r="K172" i="2" s="1"/>
  <c r="J174" i="2"/>
  <c r="K174" i="2" s="1"/>
  <c r="J175" i="2"/>
  <c r="K175" i="2" s="1"/>
  <c r="J176" i="2"/>
  <c r="K176" i="2" s="1"/>
  <c r="J178" i="2"/>
  <c r="K178" i="2" s="1"/>
  <c r="J179" i="2"/>
  <c r="K179" i="2" s="1"/>
  <c r="J180" i="2"/>
  <c r="K180" i="2" s="1"/>
  <c r="J182" i="2"/>
  <c r="K182" i="2" s="1"/>
  <c r="J183" i="2"/>
  <c r="K183" i="2" s="1"/>
  <c r="J184" i="2"/>
  <c r="K184" i="2" s="1"/>
  <c r="J186" i="2"/>
  <c r="K186" i="2" s="1"/>
  <c r="J187" i="2"/>
  <c r="K187" i="2" s="1"/>
  <c r="J188" i="2"/>
  <c r="K188" i="2" s="1"/>
  <c r="J189" i="2"/>
  <c r="K189" i="2" s="1"/>
  <c r="J190" i="2"/>
  <c r="K190" i="2" s="1"/>
  <c r="J191" i="2"/>
  <c r="K191" i="2" s="1"/>
  <c r="J192" i="2"/>
  <c r="K192" i="2" s="1"/>
  <c r="J195" i="2"/>
  <c r="K195" i="2" s="1"/>
  <c r="J60" i="2" l="1"/>
  <c r="K60" i="2" s="1"/>
  <c r="J46" i="2"/>
  <c r="J37" i="2"/>
  <c r="K37" i="2" s="1"/>
  <c r="J32" i="2"/>
  <c r="K32" i="2" s="1"/>
  <c r="J69" i="2"/>
  <c r="K69" i="2" s="1"/>
  <c r="J194" i="2"/>
  <c r="K194" i="2" s="1"/>
  <c r="J177" i="2"/>
  <c r="K177" i="2" s="1"/>
  <c r="J167" i="2"/>
  <c r="J150" i="2"/>
  <c r="K150" i="2" s="1"/>
  <c r="J131" i="2"/>
  <c r="K131" i="2" s="1"/>
  <c r="J114" i="2"/>
  <c r="K114" i="2" s="1"/>
  <c r="J58" i="2"/>
  <c r="K58" i="2" s="1"/>
  <c r="J47" i="2"/>
  <c r="K47" i="2" s="1"/>
  <c r="J39" i="2"/>
  <c r="K39" i="2" s="1"/>
  <c r="J80" i="2"/>
  <c r="K80" i="2" s="1"/>
  <c r="J59" i="2"/>
  <c r="K59" i="2" s="1"/>
  <c r="J54" i="2"/>
  <c r="K54" i="2" s="1"/>
  <c r="J45" i="2"/>
  <c r="K45" i="2" s="1"/>
  <c r="J9" i="2"/>
  <c r="K9" i="2" s="1"/>
  <c r="J181" i="2"/>
  <c r="K181" i="2" s="1"/>
  <c r="J154" i="2"/>
  <c r="K154" i="2" s="1"/>
  <c r="J135" i="2"/>
  <c r="K135" i="2" s="1"/>
  <c r="J118" i="2"/>
  <c r="K118" i="2" s="1"/>
  <c r="J171" i="2"/>
  <c r="K171" i="2" s="1"/>
  <c r="J100" i="2"/>
  <c r="K100" i="2" s="1"/>
  <c r="J168" i="2"/>
  <c r="K168" i="2" s="1"/>
  <c r="J185" i="2"/>
  <c r="K185" i="2" s="1"/>
  <c r="J158" i="2"/>
  <c r="K158" i="2" s="1"/>
  <c r="J140" i="2"/>
  <c r="K140" i="2" s="1"/>
  <c r="J122" i="2"/>
  <c r="K122" i="2" s="1"/>
  <c r="J62" i="2"/>
  <c r="K62" i="2" s="1"/>
  <c r="J20" i="2"/>
  <c r="J109" i="2"/>
  <c r="K109" i="2" s="1"/>
  <c r="J91" i="2"/>
  <c r="K91" i="2" s="1"/>
  <c r="J75" i="2"/>
  <c r="K75" i="2" s="1"/>
  <c r="J40" i="2"/>
  <c r="K40" i="2" s="1"/>
  <c r="J12" i="2"/>
  <c r="K12" i="2" s="1"/>
  <c r="A6" i="3"/>
  <c r="K149" i="2" l="1"/>
  <c r="C14" i="3" s="1"/>
  <c r="K173" i="2"/>
  <c r="C16" i="3" s="1"/>
  <c r="K7" i="2"/>
  <c r="C6" i="3" s="1"/>
  <c r="K20" i="2"/>
  <c r="K18" i="2" s="1"/>
  <c r="C7" i="3" s="1"/>
  <c r="K167" i="2"/>
  <c r="K165" i="2" s="1"/>
  <c r="C15" i="3" s="1"/>
  <c r="K46" i="2"/>
  <c r="K43" i="2" s="1"/>
  <c r="C9" i="3" s="1"/>
  <c r="K193" i="2"/>
  <c r="C17" i="3" s="1"/>
  <c r="K78" i="2"/>
  <c r="C12" i="3" s="1"/>
  <c r="K83" i="2"/>
  <c r="C13" i="3" s="1"/>
  <c r="K27" i="2"/>
  <c r="C8" i="3" s="1"/>
  <c r="K66" i="2"/>
  <c r="C11" i="3" s="1"/>
  <c r="K49" i="2"/>
  <c r="C10" i="3" s="1"/>
  <c r="A3" i="3"/>
  <c r="B17" i="3"/>
  <c r="B7" i="3"/>
  <c r="B8" i="3"/>
  <c r="B9" i="3"/>
  <c r="B11" i="3"/>
  <c r="B12" i="3"/>
  <c r="B13" i="3"/>
  <c r="B14" i="3"/>
  <c r="B15" i="3"/>
  <c r="B16" i="3"/>
  <c r="A2" i="3"/>
  <c r="A1" i="3"/>
  <c r="B6" i="3"/>
  <c r="K197" i="2" l="1"/>
  <c r="B10" i="3"/>
  <c r="G13" i="3" l="1"/>
  <c r="I13" i="3"/>
  <c r="E13" i="3"/>
  <c r="E6" i="3"/>
  <c r="G6" i="3"/>
  <c r="I6" i="3"/>
  <c r="G16" i="3"/>
  <c r="I16" i="3"/>
  <c r="E16" i="3"/>
  <c r="I15" i="3"/>
  <c r="E15" i="3"/>
  <c r="G15" i="3"/>
  <c r="E9" i="3"/>
  <c r="G9" i="3"/>
  <c r="I9" i="3"/>
  <c r="E10" i="3"/>
  <c r="G10" i="3"/>
  <c r="I10" i="3"/>
  <c r="I17" i="3"/>
  <c r="E17" i="3"/>
  <c r="G17" i="3"/>
  <c r="E11" i="3"/>
  <c r="G11" i="3"/>
  <c r="I11" i="3"/>
  <c r="I12" i="3"/>
  <c r="E12" i="3"/>
  <c r="G12" i="3"/>
  <c r="G14" i="3"/>
  <c r="I14" i="3"/>
  <c r="E14" i="3"/>
  <c r="E7" i="3"/>
  <c r="I7" i="3"/>
  <c r="G7" i="3"/>
  <c r="G8" i="3" l="1"/>
  <c r="G18" i="3" s="1"/>
  <c r="F18" i="3" s="1"/>
  <c r="I8" i="3"/>
  <c r="I18" i="3" s="1"/>
  <c r="H18" i="3" s="1"/>
  <c r="E8" i="3"/>
  <c r="E18" i="3" s="1"/>
  <c r="D18" i="3" l="1"/>
  <c r="D19" i="3" s="1"/>
  <c r="F19" i="3" s="1"/>
  <c r="H19" i="3" s="1"/>
  <c r="E19" i="3"/>
  <c r="G19" i="3" s="1"/>
  <c r="I19" i="3" s="1"/>
</calcChain>
</file>

<file path=xl/sharedStrings.xml><?xml version="1.0" encoding="utf-8"?>
<sst xmlns="http://schemas.openxmlformats.org/spreadsheetml/2006/main" count="858" uniqueCount="480">
  <si>
    <t>UN</t>
  </si>
  <si>
    <t>M2</t>
  </si>
  <si>
    <t>M</t>
  </si>
  <si>
    <t>M3</t>
  </si>
  <si>
    <t>H</t>
  </si>
  <si>
    <t>CJ</t>
  </si>
  <si>
    <t>02.01.180</t>
  </si>
  <si>
    <t>Banheiro químico modelo Standard, com manutenção conforme exigências da CETESB</t>
  </si>
  <si>
    <t>UNMES</t>
  </si>
  <si>
    <t>02.02.150</t>
  </si>
  <si>
    <t>Locação de container tipo depósito - área mínima de 13,80 m²</t>
  </si>
  <si>
    <t>02.08.050</t>
  </si>
  <si>
    <t>Placa em lona com impressão digital e estrutura em madeira</t>
  </si>
  <si>
    <t>02.10.020</t>
  </si>
  <si>
    <t>Locação de obra de edificação</t>
  </si>
  <si>
    <t>02.10.050</t>
  </si>
  <si>
    <t>Locação para muros, cercas e alambrados</t>
  </si>
  <si>
    <t>03.01.210</t>
  </si>
  <si>
    <t>KG</t>
  </si>
  <si>
    <t>05.07.040</t>
  </si>
  <si>
    <t>Remoção de entulho separado de obra com caçamba metálica - terra, alvenaria, concreto, argamassa, madeira, papel, plástico ou metal</t>
  </si>
  <si>
    <t>05.10.024</t>
  </si>
  <si>
    <t>Transporte de solo de 1ª e 2ª categoria por caminhão para distâncias superiores ao 10° km até o 15° km</t>
  </si>
  <si>
    <t>06.11.040</t>
  </si>
  <si>
    <t>Reaterro manual apiloado sem controle de compactação</t>
  </si>
  <si>
    <t>07.02.020</t>
  </si>
  <si>
    <t>Escavação mecanizada de valas ou cavas com profundidade de até 2 m</t>
  </si>
  <si>
    <t>07.12.020</t>
  </si>
  <si>
    <t>Compactação de aterro mecanizado mínimo de 95% PN, sem fornecimento de solo em campo aberto</t>
  </si>
  <si>
    <t>11.11</t>
  </si>
  <si>
    <t>11.16</t>
  </si>
  <si>
    <t>11.18</t>
  </si>
  <si>
    <t>11.18.040</t>
  </si>
  <si>
    <t>Lastro de pedra britada</t>
  </si>
  <si>
    <t>12.01.041</t>
  </si>
  <si>
    <t>Broca em concreto armado diâmetro de 25 cm - completa</t>
  </si>
  <si>
    <t>13.01.130</t>
  </si>
  <si>
    <t>Laje pré-fabricada mista vigota treliçada/lajota cerâmica - LT 12 (8+4) e capa com concreto de 25 MPa</t>
  </si>
  <si>
    <t>14.04.200</t>
  </si>
  <si>
    <t>16.02.030</t>
  </si>
  <si>
    <t>Telha de barro tipo romana</t>
  </si>
  <si>
    <t>16.02.120</t>
  </si>
  <si>
    <t>Emboçamento de beiral em telhas de barro</t>
  </si>
  <si>
    <t>16.02.230</t>
  </si>
  <si>
    <t>Cumeeira de barro emboçado tipos: plan, romana, italiana, francesa e paulistinha</t>
  </si>
  <si>
    <t>17.02.020</t>
  </si>
  <si>
    <t>Chapisco</t>
  </si>
  <si>
    <t>17.02.120</t>
  </si>
  <si>
    <t>17.02.140</t>
  </si>
  <si>
    <t>Emboço desempenado com espuma de poliéster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</si>
  <si>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</si>
  <si>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</si>
  <si>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</si>
  <si>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</si>
  <si>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18.06.410</t>
  </si>
  <si>
    <t>Rejuntamento em placas cerâmicas com argamassa industrializada para rejunte, juntas acima de 3 até 5 mm</t>
  </si>
  <si>
    <t>18.06.510</t>
  </si>
  <si>
    <t>Rejuntamento de rodapé em placas cerâmicas com argamassa industrializada para rejunte, altura até 10 cm, juntas acima de 3 até 5 mm</t>
  </si>
  <si>
    <t>22.01.210</t>
  </si>
  <si>
    <t>Testeira em tábua aparelhada, largura até 20cm</t>
  </si>
  <si>
    <t>24.02.040</t>
  </si>
  <si>
    <t>Porta/portão tipo gradil sob medida</t>
  </si>
  <si>
    <t>24.02.060</t>
  </si>
  <si>
    <t>Porta/portão de abrir em chapa, sob medida</t>
  </si>
  <si>
    <t>24.02.280</t>
  </si>
  <si>
    <t>Porta/portão de correr em tela ondulada de aço galvanizado, sob medida</t>
  </si>
  <si>
    <t>25.01.030</t>
  </si>
  <si>
    <t>Caixilho em alumínio basculante com vidro, linha comercial</t>
  </si>
  <si>
    <t>25.01.090</t>
  </si>
  <si>
    <t>Caixilho em alumínio tipo veneziana com vidro, linha comercial</t>
  </si>
  <si>
    <t>25.02.050</t>
  </si>
  <si>
    <t>Porta veneziana de abrir em alumínio, linha comercial</t>
  </si>
  <si>
    <t>28.05.060</t>
  </si>
  <si>
    <t>Cadeado de latão com cilindro - trava dupla - 50mm</t>
  </si>
  <si>
    <t>PINTURA</t>
  </si>
  <si>
    <t>33.10.010</t>
  </si>
  <si>
    <t>Tinta látex antimofo em massa, inclusive preparo</t>
  </si>
  <si>
    <t>33.10.030</t>
  </si>
  <si>
    <t>Tinta acrílica antimofo em massa, inclusive preparo</t>
  </si>
  <si>
    <t>33.10.041</t>
  </si>
  <si>
    <t>33.11.050</t>
  </si>
  <si>
    <t>Esmalte à base água em superfície metálica, inclusive preparo</t>
  </si>
  <si>
    <t>34.05.320</t>
  </si>
  <si>
    <t>Portão de ferro perfilado, tipo parque</t>
  </si>
  <si>
    <t>37.13.860</t>
  </si>
  <si>
    <t>Mini-disjuntor termomagnético, bipolar 220/380 V, corrente de 63 A</t>
  </si>
  <si>
    <t>37.17.060</t>
  </si>
  <si>
    <t>Dispositivo diferencial residual de 25 A x 30 mA - 2 polos</t>
  </si>
  <si>
    <t>37.24.031</t>
  </si>
  <si>
    <t>Supressor de surto monofásico, corrente nominal 4 a 11 kA, Imax. de surto 12 até 15 kA</t>
  </si>
  <si>
    <t>38.13.010</t>
  </si>
  <si>
    <t>Eletroduto corrugado em polietileno de alta densidade, DN= 30 mm, com acessórios</t>
  </si>
  <si>
    <t>38.19.030</t>
  </si>
  <si>
    <t>Eletroduto de PVC corrugado flexível leve, diâmetro externo de 25 mm</t>
  </si>
  <si>
    <t>39.02.030</t>
  </si>
  <si>
    <t>Cabo de cobre de 6 mm², isolamento 750 V -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</si>
  <si>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</si>
  <si>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</si>
  <si>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</si>
  <si>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</si>
  <si>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39.04.050</t>
  </si>
  <si>
    <t>Cabo de cobre nu, têmpera mole, classe 2, de 16 mm²</t>
  </si>
  <si>
    <t>39.09.020</t>
  </si>
  <si>
    <t>Conector split-bolt para cabo de 25 mm², latão, simples</t>
  </si>
  <si>
    <t>39.10.080</t>
  </si>
  <si>
    <t>Terminal de pressão/compressão para cabo de 16 mm²</t>
  </si>
  <si>
    <t>39.21.040</t>
  </si>
  <si>
    <t>Cabo de cobre flexível de 6 mm², isolamento 0,6/1kV - isolação HEPR 90°C</t>
  </si>
  <si>
    <t>39.21.060</t>
  </si>
  <si>
    <t>Cabo de cobre flexível de 16 mm², isolamento 0,6/1kV - isolação HEPR 90°C</t>
  </si>
  <si>
    <t>40.04.470</t>
  </si>
  <si>
    <t>Conjunto 2 tomadas 2P+T de 10 A, completo</t>
  </si>
  <si>
    <t>40.05.020</t>
  </si>
  <si>
    <t>Interruptor com 1 tecla simples e placa</t>
  </si>
  <si>
    <t>40.07.010</t>
  </si>
  <si>
    <t>Caixa em PVC de 4´ x 2´</t>
  </si>
  <si>
    <t>40.10.016</t>
  </si>
  <si>
    <t>Contator de potência 12 A - 1na+1nf</t>
  </si>
  <si>
    <t>40.20.200</t>
  </si>
  <si>
    <t>Chave de boia normalmente fechada ou aberta</t>
  </si>
  <si>
    <t>41.02.551</t>
  </si>
  <si>
    <t>Lâmpada LED tubular T8 com base G13, de 1850 até 2000 Im - 18 a 20 W</t>
  </si>
  <si>
    <t>41.02.580</t>
  </si>
  <si>
    <t>Lâmpada LED 13,5W, com base E-27, 1400 até 1510 lm</t>
  </si>
  <si>
    <t>41.14.070</t>
  </si>
  <si>
    <t>Luminária retangular de sobrepor tipo calha aberta, para 2 lâmpadas fluorescentes tubulares de 32 W</t>
  </si>
  <si>
    <t>41.20.080</t>
  </si>
  <si>
    <t>Plafon plástico e/ou PVC para acabamento de ponto de luz, com soquete E-27 para lâmpada fluorescente compacta</t>
  </si>
  <si>
    <t>42.05.160</t>
  </si>
  <si>
    <t>Conector olhal cabo/haste de 5/8´</t>
  </si>
  <si>
    <t>42.05.200</t>
  </si>
  <si>
    <t>42.05.310</t>
  </si>
  <si>
    <t>Caixa de inspeção do terra cilíndrica em PVC rígido, diâmetro de 300 mm - h= 250 mm</t>
  </si>
  <si>
    <t>44.02.062</t>
  </si>
  <si>
    <t>Tampo/bancada em granito, com frontão, espessura de 2 cm, acabamento polido</t>
  </si>
  <si>
    <t>44.03.400</t>
  </si>
  <si>
    <t>46.01.020</t>
  </si>
  <si>
    <t>Tubo de PVC rígido soldável marrom, DN= 25 mm, (3/4´), inclusive conexões</t>
  </si>
  <si>
    <t>46.01.040</t>
  </si>
  <si>
    <t>47.02.020</t>
  </si>
  <si>
    <t>Registro de gaveta em latão fundido cromado com canopla, DN= 3/4´ - linha especial</t>
  </si>
  <si>
    <t>47.02.110</t>
  </si>
  <si>
    <t>Registro de pressão em latão fundido cromado com canopla, DN= 3/4´ - linha especial</t>
  </si>
  <si>
    <t>48.02.207</t>
  </si>
  <si>
    <t>Reservatório em polietileno com tampa de encaixar - capacidade de 10.000 litros</t>
  </si>
  <si>
    <t>48.05.010</t>
  </si>
  <si>
    <t>Torneira de boia, DN= 3/4´</t>
  </si>
  <si>
    <t>49.01.016</t>
  </si>
  <si>
    <t>Caixa sifonada de PVC rígido de 100 x 100 x 50 mm, com grelha</t>
  </si>
  <si>
    <t>49.01.030</t>
  </si>
  <si>
    <t>Caixa sifonada de PVC rígido de 150 x 150 x 50 mm, com grelha</t>
  </si>
  <si>
    <t>55.01.020</t>
  </si>
  <si>
    <t>Limpeza final da obra</t>
  </si>
  <si>
    <t>Fonte</t>
  </si>
  <si>
    <t>CDHU</t>
  </si>
  <si>
    <t>1.</t>
  </si>
  <si>
    <t>%</t>
  </si>
  <si>
    <t>TRAMA DE MADEIRA COMPOSTA POR RIPAS, CAIBROS E TERÇAS PARA TELHADOS DE ATÉ 2 ÁGUAS PARA TELHA DE ENCAIXE DE CERÂMICA OU DE CONCRETO, INCLUSO TRANSPORTE VERTICAL. AF_07/2019</t>
  </si>
  <si>
    <t>ESTACA BROCA DE CONCRETO, DIÂMETRO DE 25CM, ESCAVAÇÃO MANUAL COM TRADO CONCHA, COM ARMADURA DE ARRANQUE. AF_05/2020</t>
  </si>
  <si>
    <t>ESCAVAÇÃO MANUAL DE VIGA DE BORDA PARA RADIER. AF_09/2021</t>
  </si>
  <si>
    <t>COMPACTAÇÃO MECÂNICA DE SOLO PARA EXECUÇÃO DE RADIER, PISO DE CONCRETO OU LAJE SOBRE SOLO, COM COMPACTADOR DE SOLOS A PERCUSSÃO. AF_09/2021</t>
  </si>
  <si>
    <t>FABRICAÇÃO, MONTAGEM E DESMONTAGEM DE FORMA PARA RADIER, PISO DE CONCRETO OU LAJE SOBRE SOLO, EM MADEIRA SERRADA, 4 UTILIZAÇÕES. AF_09/2021</t>
  </si>
  <si>
    <t>CAMADA SEPARADORA PARA EXECUÇÃO DE RADIER, PISO DE CONCRETO OU LAJE SOBRE SOLO, EM LONA PLÁSTICA. AF_09/2021</t>
  </si>
  <si>
    <t>ARMAÇÃO PARA EXECUÇÃO DE RADIER, PISO DE CONCRETO OU LAJE SOBRE SOLO, COM USO DE TELA Q-196. AF_09/2021</t>
  </si>
  <si>
    <t>CONCRETAGEM DE RADIER, PISO DE CONCRETO OU LAJE SOBRE SOLO, FCK 30 MPA - LANÇAMENTO, ADENSAMENTO E ACABAMENTO. AF_09/2021</t>
  </si>
  <si>
    <t>MONTAGEM E DESMONTAGEM DE FÔRMA DE VIGA, ESCORAMENTO COM PONTALETE DE MADEIRA, PÉ-DIREITO SIMPLES, EM MADEIRA SERRADA, 4 UTILIZAÇÕES.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</si>
  <si>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</si>
  <si>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</si>
  <si>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10,0 MM - MONTAGEM. AF_06/2022</t>
  </si>
  <si>
    <t>ELETRODUTO FLEXÍVEL CORRUGADO, PEAD, DN 50 (1 1/2"), PARA REDE ENTERRADA DE DISTRIBUIÇÃO DE ENERGIA ELÉTRICA - FORNECIMENTO E INSTALAÇÃO. AF_12/2021</t>
  </si>
  <si>
    <t>CAIXA ENTERRADA ELÉTRICA RETANGULAR, EM CONCRETO PRÉ-MOLDADO, FUNDO COM BRITA, DIMENSÕES INTERNAS: 0,3X0,3X0,3 M. AF_12/2020</t>
  </si>
  <si>
    <t>DISJUNTOR MONOPOLAR TIPO DIN, CORRENTE NOMINAL DE 10A - FORNECIMENTO E INSTALAÇÃO. AF_10/2020</t>
  </si>
  <si>
    <t>DISJUNTOR MONOPOLAR TIPO DIN, CORRENTE NOMINAL DE 16A - FORNECIMENTO E INSTALAÇÃO. AF_10/2020</t>
  </si>
  <si>
    <t>DISJUNTOR BIPOLAR TIPO DIN, CORRENTE NOMINAL DE 16A - FORNECIMENTO E INSTALAÇÃO. AF_10/2020</t>
  </si>
  <si>
    <t>DISJUNTOR BIPOLAR TIPO DIN, CORRENTE NOMINAL DE 32A - FORNECIMENTO E INSTALAÇÃO. AF_10/2020</t>
  </si>
  <si>
    <t>ENTRADA DE ENERGIA ELÉTRICA, AÉREA, BIFÁSICA, COM CAIXA DE SOBREPOR, CABO DE 16 MM2 E DISJUNTOR DIN 50A (NÃO INCLUSO O POSTE DE CONCRETO). AF_07/2020_PS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</si>
  <si>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</si>
  <si>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</si>
  <si>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</si>
  <si>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CAIXA ENTERRADA HIDRÁULICA RETANGULAR EM ALVENARIA COM TIJOLOS CERÂMICOS MACIÇOS, DIMENSÕES INTERNAS: 0,6X0,6X0,6 M PARA REDE DE ESGOTO. AF_12/2020</t>
  </si>
  <si>
    <t>CAIXA D´ÁGUA EM POLIETILENO, 500 LITROS - FORNECIMENTO E INSTALAÇÃO. AF_06/2021</t>
  </si>
  <si>
    <t>TANQUE DE MÁRMORE SINTÉTICO SUSPENSO, 22L OU EQUIVALENTE, INCLUSO SIFÃO FLEXÍVEL EM PVC, VÁLVULA PLÁSTICA E TORNEIRA DE PLÁSTICO - FORNECIMENTO E INSTALAÇÃO. AF_01/2020</t>
  </si>
  <si>
    <t>LAVATÓRIO LOUÇA BRANCA COM COLUNA, 45 X 55CM OU EQUIVALENTE, PADRÃO MÉDIO, INCLUSO SIFÃO TIPO GARRAFA, VÁLVULA E ENGATE FLEXÍVEL DE 40CM EM METAL CROMADO, COM TORNEIRA CROMADA DE MESA, PADRÃO MÉDIO - FORNECIMENTO E INSTALAÇÃO. AF_01/2020</t>
  </si>
  <si>
    <t>KIT DE ACESSORIOS PARA BANHEIRO EM METAL CROMADO, 5 PECAS, INCLUSO FIXAÇÃO. AF_01/2020</t>
  </si>
  <si>
    <t>ASSENTO SANITÁRIO CONVENCIONAL - FORNECIMENTO E INSTALACAO. AF_01/2020</t>
  </si>
  <si>
    <t>ALVENARIA DE VEDAÇÃO DE BLOCOS CERÂMICOS FURADOS NA HORIZONTAL DE 9X19X29 CM (ESPESSURA 9 CM) E ARGAMASSA DE ASSENTAMENTO COM PREPARO EM BETONEIRA. AF_12/2021</t>
  </si>
  <si>
    <t>SOLEIRA EM GRANITO, LARGURA 15 CM, ESPESSURA 2,0 CM. AF_09/2020</t>
  </si>
  <si>
    <t>ALAMBRADO EM MOURÕES DE CONCRETO, COM TELA DE ARAME GALVANIZADO (INCLUSIVE MURETA EM CONCRETO). AF_05/2018</t>
  </si>
  <si>
    <t>AUXILIAR DE ELETRICISTA COM ENCARGOS COMPLEMENTARES</t>
  </si>
  <si>
    <t>AUXILIAR DE ENCANADOR OU BOMBEIRO HIDRÁULICO COM ENCARGOS COMPLEMENTARES</t>
  </si>
  <si>
    <t>ELETRICISTA COM ENCARGOS COMPLEMENTARES</t>
  </si>
  <si>
    <t>ENCANADOR OU BOMBEIRO HIDRÁULICO COM ENCARGOS COMPLEMENTARES</t>
  </si>
  <si>
    <t>Item</t>
  </si>
  <si>
    <t>Descrição</t>
  </si>
  <si>
    <t>Valor em R$</t>
  </si>
  <si>
    <t>1º Mês</t>
  </si>
  <si>
    <t>2º Mês</t>
  </si>
  <si>
    <t>3º Mês</t>
  </si>
  <si>
    <t>Obra:</t>
  </si>
  <si>
    <t>Local:</t>
  </si>
  <si>
    <t>Código</t>
  </si>
  <si>
    <t>E.03.000.026513</t>
  </si>
  <si>
    <t>Chumbador Fischer Bolt diâmetro = 1/2´ e comprimento = 4´</t>
  </si>
  <si>
    <t>G.01.000.022500</t>
  </si>
  <si>
    <t>Elemento vazado em cerâmica, tipo quadriculado de 18x18x7cm</t>
  </si>
  <si>
    <t>P.18.000.091704</t>
  </si>
  <si>
    <t>SINAPI-I</t>
  </si>
  <si>
    <t>BDI 1:</t>
  </si>
  <si>
    <t>BDI 2:</t>
  </si>
  <si>
    <t>&lt;-- BDI para itens obtidos via cotações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</si>
  <si>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</si>
  <si>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</si>
  <si>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</si>
  <si>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</si>
  <si>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</si>
  <si>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</si>
  <si>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</si>
  <si>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</si>
  <si>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</si>
  <si>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</si>
  <si>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CDHU-I</t>
  </si>
  <si>
    <t>CAIXA OCTOGONAL 4" X 4", PVC, INSTALADA EM LAJE - FORNECIMENTO E INSTALAÇÃO. AF_03/2023</t>
  </si>
  <si>
    <t>12.</t>
  </si>
  <si>
    <t>R$</t>
  </si>
  <si>
    <t>Total do Mês</t>
  </si>
  <si>
    <t>Total Acumualdo</t>
  </si>
  <si>
    <t>Haste de aterramento de 5/8" x 2,4 m</t>
  </si>
  <si>
    <t>Placa de montagem para quadros em geral, em chapa de aço carbono, espessura 2,25mm, acabamento pintura eletrostática; ref. Phaynell, Press Mat, Painel.ind.br ou equivalente</t>
  </si>
  <si>
    <t>Alvenaria de bloco cerâmico de vedação de 9 cm</t>
  </si>
  <si>
    <t>IMPERMEABILIZAÇÃO DE SUPERFÍCIE COM EMULSÃO ASFÁLTICA, 2 DEMÃOS. AF_09/2023</t>
  </si>
  <si>
    <t>&lt;-- BDI para itens dos boletins de custo (CDHU, SINAPI/SP, FDE)</t>
  </si>
  <si>
    <t>ARMAÇÃO DE BLOCO UTILIZANDO AÇO CA-60 DE 5 MM - MONTAGEM. AF_01/2024</t>
  </si>
  <si>
    <t>ARMAÇÃO DE BLOCO UTILIZANDO AÇO CA-50 DE 10 MM - MONTAGEM. AF_01/2024</t>
  </si>
  <si>
    <t>CONCRETAGEM DE BLOCO DE COROAMENTO OU VIGA BALDRAME, FCK 30 MPA, COM USO DE BOMBA - LANÇAMENTO, ADENSAMENTO E ACABAMENTO. AF_01/2024</t>
  </si>
  <si>
    <t>ESCAVAÇÃO MANUAL PARA VIGA BALDRAME OU SAPATA CORRIDA (INCLUINDO ESCAVAÇÃO PARA COLOCAÇÃO DE FÔRMAS). AF_01/2024</t>
  </si>
  <si>
    <t>CONTRAVERGA MOLDADA IN LOCO COM UTILIZAÇÃO DE BLOCOS CANALETA, ESPESSURA DE *10* CM. AF_03/2024</t>
  </si>
  <si>
    <t>CINTA DE AMARRAÇÃO DE ALVENARIA MOLDADA IN LOCO COM UTILIZAÇÃO DE BLOCOS CANALETA, ESPESSURA DE *10* CM. AF_03/2024</t>
  </si>
  <si>
    <t>VERGA PRÉ-FABRICADA COM ATÉ 1,5 M DE VÃO, ESPESSURA DE *10* CM. AF_03/2024</t>
  </si>
  <si>
    <t>CHUVEIRO ELÉTRICO COMUM CORPO PLÁSTICO, TIPO DUCHA - FORNECIMENTO E INSTALAÇÃO. AF_01/2020</t>
  </si>
  <si>
    <t>LIMPEZA MECANIZADA DE CAMADA VEGETAL, VEGETAÇÃO E PEQUENAS ÁRVORES (DIÂMETRO DE TRONCO MENOR QUE 0,20 M), COM TRATOR DE ESTEIRAS. AF_03/2024</t>
  </si>
  <si>
    <t>FDE</t>
  </si>
  <si>
    <t>PAVIMENTACAO COM PEDRISCO COM ESPESS DE 5 CM</t>
  </si>
  <si>
    <t>Qtd</t>
  </si>
  <si>
    <t>Un.</t>
  </si>
  <si>
    <t>Preço 
Unitário 
com BDI</t>
  </si>
  <si>
    <t>Preço 
Total 
com BDI</t>
  </si>
  <si>
    <t>BDI</t>
  </si>
  <si>
    <t>REVESTIMENTO CERÂMICO PARA PAREDES INTERNAS COM PLACAS TIPO ESMALTADA DE DIMENSÕES 33X45 CM APLICADAS NA ALTURA INTEIRA DAS PAREDES. AF_02/2023_PE</t>
  </si>
  <si>
    <t>LUMINÁRIA ARANDELA TIPO MEIA LUA, DE SOBREPOR, COM 1 LÂMPADA LED DE 6 W, SEM REATOR - FORNECIMENTO E INSTALAÇÃO. AF_09/2024</t>
  </si>
  <si>
    <t>16.02.022.</t>
  </si>
  <si>
    <t>CAIXA DE PASSAGEM ELETRICA DE PAREDE, DE SOBREPOR, EM TERMOPLASTICO / PVC, COM TAMPA APARAFUSADA, DIMENSOES 200 X 200 X *100* MM</t>
  </si>
  <si>
    <t>ESPELHO / PLACA CEGA 4" X 2", PARA INSTALACAO DE TOMADAS E INTERRUPTORES</t>
  </si>
  <si>
    <t>CDHU 196, Novembro/2024, Não Desonerada</t>
  </si>
  <si>
    <t>SERVIÇOS PRELIMINARES</t>
  </si>
  <si>
    <t>CONCRETAGEM DE PILARES, FCK = 25 MPA,  COM USO DE BALDES - LANÇAMENTO, ADENSAMENTO E ACABAMENTO. AF_02/2022</t>
  </si>
  <si>
    <t>VASO SANITÁRIO SIFONADO COM CAIXA ACOPLADA LOUÇA BRANCA - PADRÃO MÉDIO, INCLUSO ENGATE FLEXÍVEL EM METAL CROMADO, 1/2  X 40CM - FORNECIMENTO E INSTALAÇÃO. AF_01/2020</t>
  </si>
  <si>
    <t>RELÉ FOTOELÉTRICO PARA COMANDO DE ILUMINAÇÃO EXTERNA 1000 W - FORNECIMENTO E INSTALAÇÃO. AF_02/2025</t>
  </si>
  <si>
    <t>REGISTRO DE ESFERA, PVC, SOLDÁVEL, COM VOLANTE, DN  25 MM - FORNECIMENTO E INSTALAÇÃO. AF_08/2021</t>
  </si>
  <si>
    <t>REGISTRO DE ESFERA, PVC, SOLDÁVEL, COM VOLANTE, DN  40 MM - FORNECIMENTO E INSTALAÇÃO. AF_08/2021</t>
  </si>
  <si>
    <t>ARGILA OU BARRO PARA ATERRO/REATERRO (COM TRANSPORTE ATE 10 KM)</t>
  </si>
  <si>
    <t>POSTE DE CONCRETO ARMADO DE SECAO DUPLO T, EXTENSAO DE 8,00 M, RESISTENCIA DE 150 DAN, TIPO D</t>
  </si>
  <si>
    <t>QUADRO DE DISTRIBUICAO, EM PVC, DE EMBUTIR, COM BARRAMENTO TERRA / NEUTRO, PARA 12 DISJUNTORES NEMA OU 16 DISJUNTORES DIN</t>
  </si>
  <si>
    <t>SINAPI/SP, Fevereiro/2025, Não Desonerada</t>
  </si>
  <si>
    <t>FDE, Janeiro/2025, Não Desonerada, Removeu-se o BDI de 23,00%, Mantendo-se o da Prefeitura</t>
  </si>
  <si>
    <t>Rua José Massucato, s/n.°, Jd. Orlando Ometto, Jahu/SP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</si>
  <si>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</si>
  <si>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</si>
  <si>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</si>
  <si>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</si>
  <si>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</si>
  <si>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</si>
  <si>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</si>
  <si>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</si>
  <si>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</si>
  <si>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</si>
  <si>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</si>
  <si>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</si>
  <si>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</si>
  <si>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</si>
  <si>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SUPERESTRUTURA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</si>
  <si>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</si>
  <si>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</si>
  <si>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</si>
  <si>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</si>
  <si>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</si>
  <si>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</si>
  <si>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</si>
  <si>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</si>
  <si>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</si>
  <si>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Pilares Portão</t>
  </si>
  <si>
    <t>3.10</t>
  </si>
  <si>
    <t>3.11</t>
  </si>
  <si>
    <t>3.12</t>
  </si>
  <si>
    <t>3.13</t>
  </si>
  <si>
    <t>COBERTURA</t>
  </si>
  <si>
    <t>4.1</t>
  </si>
  <si>
    <t>4.2</t>
  </si>
  <si>
    <t>4.3</t>
  </si>
  <si>
    <t>4.4</t>
  </si>
  <si>
    <t>4.5</t>
  </si>
  <si>
    <t>PISOS E REVESTIMENTOS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</si>
  <si>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</si>
  <si>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</si>
  <si>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</si>
  <si>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</si>
  <si>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</si>
  <si>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</si>
  <si>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</si>
  <si>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</si>
  <si>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</si>
  <si>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</si>
  <si>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</si>
  <si>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</si>
  <si>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</si>
  <si>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</si>
  <si>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6.1</t>
  </si>
  <si>
    <t>6.2</t>
  </si>
  <si>
    <t>6.5</t>
  </si>
  <si>
    <t>8.1</t>
  </si>
  <si>
    <t>6.3</t>
  </si>
  <si>
    <t>6.4</t>
  </si>
  <si>
    <t>6.6</t>
  </si>
  <si>
    <t>Fechamento/Portão</t>
  </si>
  <si>
    <t>6.7</t>
  </si>
  <si>
    <t>6.8</t>
  </si>
  <si>
    <t>6.9</t>
  </si>
  <si>
    <t>6.10</t>
  </si>
  <si>
    <t>7.2</t>
  </si>
  <si>
    <t>7.3</t>
  </si>
  <si>
    <t>7.4</t>
  </si>
  <si>
    <t>Entrada de Energia</t>
  </si>
  <si>
    <t>8.2</t>
  </si>
  <si>
    <t>8.3</t>
  </si>
  <si>
    <t>8.4</t>
  </si>
  <si>
    <t>8.5</t>
  </si>
  <si>
    <t>Quadro de Energia</t>
  </si>
  <si>
    <t>8.6</t>
  </si>
  <si>
    <t>8.7</t>
  </si>
  <si>
    <t>8.8</t>
  </si>
  <si>
    <t>8.9</t>
  </si>
  <si>
    <t>8.10</t>
  </si>
  <si>
    <t>8.11</t>
  </si>
  <si>
    <t>8.12</t>
  </si>
  <si>
    <t>8.13</t>
  </si>
  <si>
    <t>Quadro da Bomba - Partida Direta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</si>
  <si>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</si>
  <si>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</si>
  <si>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</si>
  <si>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</si>
  <si>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</si>
  <si>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</si>
  <si>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</si>
  <si>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</si>
  <si>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</si>
  <si>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COT-01</t>
  </si>
  <si>
    <t>8.23</t>
  </si>
  <si>
    <t>8.24</t>
  </si>
  <si>
    <t>8.25</t>
  </si>
  <si>
    <t>8.26</t>
  </si>
  <si>
    <t>8.27</t>
  </si>
  <si>
    <t>8.28</t>
  </si>
  <si>
    <t>Bomba Para Irrigação, 220 Vca Bifásica 60 Hz, 1 CV, Aproximadamente 3~4 m³/h em 20~25 mca</t>
  </si>
  <si>
    <t>COTAÇÃO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</si>
  <si>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</si>
  <si>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</si>
  <si>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</si>
  <si>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</si>
  <si>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</si>
  <si>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</si>
  <si>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</si>
  <si>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</si>
  <si>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</si>
  <si>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Eletrodutos e Condutores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</si>
  <si>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</si>
  <si>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</si>
  <si>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</si>
  <si>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</si>
  <si>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</si>
  <si>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</si>
  <si>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</si>
  <si>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</si>
  <si>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</si>
  <si>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</si>
  <si>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</si>
  <si>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</si>
  <si>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INSTALAÇÕES ELÉTRICAS</t>
  </si>
  <si>
    <t>ÁGUA FRIA E ESGOTO</t>
  </si>
  <si>
    <t>9.1</t>
  </si>
  <si>
    <t>9.2</t>
  </si>
  <si>
    <t>9.3</t>
  </si>
  <si>
    <t>9.4</t>
  </si>
  <si>
    <t>9.5</t>
  </si>
  <si>
    <t>9.6</t>
  </si>
  <si>
    <t>9.7</t>
  </si>
  <si>
    <t>9.9</t>
  </si>
  <si>
    <t>9.10</t>
  </si>
  <si>
    <t>9.11</t>
  </si>
  <si>
    <t>9.12</t>
  </si>
  <si>
    <t>9.13</t>
  </si>
  <si>
    <t>10.1</t>
  </si>
  <si>
    <t>10.2</t>
  </si>
  <si>
    <t>10.3</t>
  </si>
  <si>
    <t>10.5</t>
  </si>
  <si>
    <t>10.6</t>
  </si>
  <si>
    <t>10.7</t>
  </si>
  <si>
    <t>11.1</t>
  </si>
  <si>
    <t>11.2</t>
  </si>
  <si>
    <t>11.3</t>
  </si>
  <si>
    <t>11.4</t>
  </si>
  <si>
    <t>11.5</t>
  </si>
  <si>
    <t>11.6</t>
  </si>
  <si>
    <t>11.7</t>
  </si>
  <si>
    <t>11.19</t>
  </si>
  <si>
    <t>SERVIÇOS COMPLEMENTARES</t>
  </si>
  <si>
    <t>12.1</t>
  </si>
  <si>
    <t>12.2</t>
  </si>
  <si>
    <t>TOTAL COM BDI</t>
  </si>
  <si>
    <t>5.15</t>
  </si>
  <si>
    <t>Construção de Horta Municipal - Reservatório 10.000L</t>
  </si>
  <si>
    <t>ESQUADRIAS</t>
  </si>
  <si>
    <t>SIURB</t>
  </si>
  <si>
    <t>GRADE DE PROTEÇÃO EM FERRO GALVANIZADO ELETROFUNDIDO - BARRA 25X2MM, MALHA 65X132MM</t>
  </si>
  <si>
    <t>9.14</t>
  </si>
  <si>
    <t>SINAPI</t>
  </si>
  <si>
    <t>1.7</t>
  </si>
  <si>
    <t>FABRICAÇÃO, MONTAGEM E DESMONTAGEM DE FÔRMA PARA VIGA BALDRAME, EM MADEIRA SERRADA, E=25 MM. AF_01/2024</t>
  </si>
  <si>
    <t>MONTAGEM E DESMONTAGEM DE FÔRMA DE PILARES RETANGULARES E ESTRUTURAS SIMILARES, PÉ-DIREITO SIMPLES, EM CHAPA DE MADEIRA COMPENSADA PLASTIFICADA. AF_09/2020</t>
  </si>
  <si>
    <t>INFRAESTRUTURA</t>
  </si>
  <si>
    <t>1.8</t>
  </si>
  <si>
    <t>1.9</t>
  </si>
  <si>
    <t>3.14</t>
  </si>
  <si>
    <t>PORTA DE FERRO, DE ABRIR, TIPO GRADE, COM GUARNIÇÕES. AF_12/2019</t>
  </si>
  <si>
    <t>BANCADA / LOUÇAS E METAIS</t>
  </si>
  <si>
    <t>LASTRO COM MATERIAL GRANULAR (PEDRA BRITADA N.2), APLICADO EM PISOS OU LAJES SOBRE SOLO, ESPESSURA DE *5 CM*. AF_01/2024</t>
  </si>
  <si>
    <t>11.8</t>
  </si>
  <si>
    <t>11.9</t>
  </si>
  <si>
    <t>11.10</t>
  </si>
  <si>
    <t>Iluminação Interna, Externa e Tomadas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</si>
  <si>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</si>
  <si>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</si>
  <si>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</si>
  <si>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</si>
  <si>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</si>
  <si>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</si>
  <si>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</si>
  <si>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</si>
  <si>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</si>
  <si>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</si>
  <si>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</si>
  <si>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Jahu/SP, 08 de maio de 2025</t>
  </si>
  <si>
    <t>5.16</t>
  </si>
  <si>
    <t>7.1</t>
  </si>
  <si>
    <t>9.8</t>
  </si>
  <si>
    <t>9.15</t>
  </si>
  <si>
    <t>10.4</t>
  </si>
  <si>
    <t>11.12</t>
  </si>
  <si>
    <t>11.13</t>
  </si>
  <si>
    <t>11.14</t>
  </si>
  <si>
    <t>11.15</t>
  </si>
  <si>
    <t>11.17</t>
  </si>
  <si>
    <t>BASE RESERVATÓRIO / ABRIGO DA BOMBA</t>
  </si>
  <si>
    <t>1.10</t>
  </si>
  <si>
    <t>Demolição mecanizada de concreto armado, inclusive fragmentação e acomodação do material  (Rebaixamento entrada de veículos)</t>
  </si>
  <si>
    <t>CONCRETAGEM DE PILARES, FCK = 25 MPA,  COM USO DE BALDES - LANÇAMENTO, ADENSAMENTO E ACABAMENTO. AF_02/2022  (Pilares e vigas da área)</t>
  </si>
  <si>
    <t>Chapisco  (Paredes externas - Pilar da área)</t>
  </si>
  <si>
    <t>Emboço desempenado com espuma de poliéster  (Paredes externas - Pilar da área)</t>
  </si>
  <si>
    <t>Chapisco  (Paredes Internas)</t>
  </si>
  <si>
    <t>Emboço comum  (Paredes WC)</t>
  </si>
  <si>
    <t>Emboço desempenado com espuma de poliéster  (Paredes Internas)</t>
  </si>
  <si>
    <t>Chapisco  (Lajes)</t>
  </si>
  <si>
    <t>Emboço desempenado com espuma de poliéster  (Laje)</t>
  </si>
  <si>
    <t>ARGAMASSA TRAÇO 1:3 (EM VOLUME DE CIMENTO E AREIA MÉDIA ÚMIDA) PARA CONTRAPISO, PREPARO MECÂNICO COM BETONEIRA 400 L. AF_08/2019  (Contrapiso)</t>
  </si>
  <si>
    <t>EXECUÇÃO DE PASSEIO (CALÇADA) OU PISO DE CONCRETO COM CONCRETO MOLDADO IN LOCO, USINADO, ACABAMENTO CONVENCIONAL, ESPESSURA 6 CM, ARMADO. AF_08/2022  (Calçada de acesso e calçada interna)</t>
  </si>
  <si>
    <t>Esmalte à base água em superfície metálica, inclusive preparo (Portões, porta e grade de proteção)</t>
  </si>
  <si>
    <t>Esmalte à base de água em massa, inclusive preparo (Barrado h=1,00)</t>
  </si>
  <si>
    <t>PINTURA VERNIZ (INCOLOR) ALQUÍDICO EM MADEIRA, USO INTERNO E EXTERNO, 2 DEMÃOS. AF_01/2021  (Beiral de telhado aparente e Testeiras)</t>
  </si>
  <si>
    <t>Tubo de PVC rígido soldável marrom, DN= 25 mm, (3/4´), inclusive conexões (Entradas reservatórios + extravasor + tanque e ponto de água bebedouro + distribuição WC)</t>
  </si>
  <si>
    <t>Tubo de PVC rígido soldável marrom, DN= 40 mm, (1 1/4´), inclusive conexões (Distribuição bomba + extravasor )</t>
  </si>
  <si>
    <t>Torneira curta com rosca para uso geral, em latão fundido cromado, DN= 3/4´  (Torneira de limpeza no abrigo da bomba)</t>
  </si>
  <si>
    <t xml:space="preserve">Preço Unitário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</si>
</sst>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7" formatCode="#,##0.00&quot; &quot;;#,##0.00&quot; &quot;;&quot;-&quot;#&quot; &quot;;@&quot; &quot;"/>
    <numFmt numFmtId="168" formatCode="[$R$-416]&quot; &quot;#,##0.00;[Red]&quot;-&quot;[$R$-416]&quot; &quot;#,##0.00"/>
    <numFmt numFmtId="171" formatCode="00\-000\-000"/>
    <numFmt numFmtId="172" formatCode="0.000"/>
    <numFmt numFmtId="173" formatCode="&quot; R$ &quot;* #,##0.00\ ;&quot;-R$ &quot;* #,##0.00\ ;&quot; R$ &quot;* \-#\ ;@\ "/>
    <numFmt numFmtId="174" formatCode="* #,##0.00\ ;\-* #,##0.00\ ;* \-#\ ;@\ "/>
    <numFmt numFmtId="175" formatCode="_-* #,##0.00_-;\-* #,##0.00_-;_-* \-??_-;_-@_-"/>
    <numFmt numFmtId="176" formatCode="_-&quot;R$ &quot;* #,##0.00_-;&quot;-R$ &quot;* #,##0.00_-;_-&quot;R$ &quot;* \-??_-;_-@_-"/>
    <numFmt numFmtId="177" formatCode="#,##0.00\ ;#,##0.00\ ;\-#\ ;@\ "/>
  </numFmts>
  <fonts count="37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sz val="11"/>
      <color indexed="8"/>
      <name val="Calibri"/>
      <family val="2"/>
      <scheme val="minor"/>
    </font>
    <font>
      <i/>
      <sz val="8"/>
      <color theme="1"/>
      <name val="Segoe UI"/>
      <family val="2"/>
    </font>
    <font>
      <sz val="10"/>
      <name val="Segoe UI"/>
      <family val="2"/>
    </font>
    <font>
      <b/>
      <sz val="10"/>
      <color theme="0"/>
      <name val="Segoe UI"/>
      <family val="2"/>
    </font>
    <font>
      <b/>
      <sz val="8"/>
      <color theme="0"/>
      <name val="Segoe UI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1"/>
      <color theme="0"/>
      <name val="Segoe UI"/>
      <family val="2"/>
    </font>
    <font>
      <b/>
      <sz val="9"/>
      <color theme="0"/>
      <name val="Arial"/>
      <family val="2"/>
    </font>
    <font>
      <sz val="10"/>
      <color rgb="FF000000"/>
      <name val="Arial1"/>
    </font>
    <font>
      <sz val="10"/>
      <color rgb="FF000000"/>
      <name val="Segoe UI"/>
      <family val="2"/>
    </font>
    <font>
      <sz val="9"/>
      <name val="Arial"/>
      <family val="2"/>
    </font>
    <font>
      <sz val="9"/>
      <name val="Segoe UI"/>
      <family val="2"/>
    </font>
    <font>
      <b/>
      <sz val="10"/>
      <color rgb="FFFFFFFF"/>
      <name val="Arial1"/>
    </font>
    <font>
      <b/>
      <sz val="11"/>
      <color rgb="FF000000"/>
      <name val="Calibri"/>
      <family val="2"/>
    </font>
    <font>
      <sz val="9"/>
      <color rgb="FF000000"/>
      <name val="Arial1"/>
    </font>
    <font>
      <sz val="10"/>
      <color rgb="FFCE181E"/>
      <name val="Arial1"/>
    </font>
    <font>
      <b/>
      <sz val="10"/>
      <color rgb="FF000000"/>
      <name val="Arial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10"/>
      <color rgb="FF000000"/>
      <name val="Arial1"/>
      <charset val="1"/>
    </font>
    <font>
      <sz val="10"/>
      <name val="Arial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6E6E6"/>
      </patternFill>
    </fill>
    <fill>
      <patternFill patternType="solid">
        <fgColor rgb="FFE6E6E6"/>
        <bgColor rgb="FFE6E6E6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" fillId="0" borderId="0"/>
    <xf numFmtId="164" fontId="3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167" fontId="3" fillId="0" borderId="0" applyFont="0" applyBorder="0" applyProtection="0"/>
    <xf numFmtId="167" fontId="3" fillId="0" borderId="0" applyFont="0" applyBorder="0" applyProtection="0"/>
    <xf numFmtId="0" fontId="6" fillId="0" borderId="0"/>
    <xf numFmtId="0" fontId="30" fillId="0" borderId="0"/>
    <xf numFmtId="174" fontId="30" fillId="0" borderId="0" applyBorder="0" applyProtection="0"/>
    <xf numFmtId="173" fontId="30" fillId="0" borderId="0" applyBorder="0" applyProtection="0"/>
    <xf numFmtId="9" fontId="30" fillId="0" borderId="0" applyBorder="0" applyProtection="0"/>
    <xf numFmtId="0" fontId="30" fillId="0" borderId="0"/>
    <xf numFmtId="175" fontId="30" fillId="0" borderId="0" applyBorder="0" applyProtection="0"/>
    <xf numFmtId="176" fontId="30" fillId="0" borderId="0" applyBorder="0" applyProtection="0"/>
    <xf numFmtId="164" fontId="30" fillId="0" borderId="0"/>
    <xf numFmtId="0" fontId="30" fillId="0" borderId="0"/>
    <xf numFmtId="0" fontId="30" fillId="0" borderId="0"/>
    <xf numFmtId="175" fontId="30" fillId="0" borderId="0" applyBorder="0" applyProtection="0"/>
    <xf numFmtId="177" fontId="30" fillId="0" borderId="0" applyBorder="0" applyProtection="0"/>
    <xf numFmtId="177" fontId="30" fillId="0" borderId="0" applyBorder="0" applyProtection="0"/>
    <xf numFmtId="164" fontId="30" fillId="0" borderId="0"/>
  </cellStyleXfs>
  <cellXfs count="139">
    <xf numFmtId="0" fontId="0" fillId="0" borderId="0" xfId="0"/>
    <xf numFmtId="164" fontId="6" fillId="0" borderId="0" xfId="4" applyFont="1" applyAlignment="1">
      <alignment horizontal="center"/>
    </xf>
    <xf numFmtId="164" fontId="6" fillId="0" borderId="0" xfId="4" applyFont="1"/>
    <xf numFmtId="43" fontId="6" fillId="0" borderId="0" xfId="5" applyFont="1" applyFill="1" applyBorder="1" applyAlignment="1" applyProtection="1">
      <alignment horizontal="center"/>
    </xf>
    <xf numFmtId="164" fontId="5" fillId="0" borderId="0" xfId="4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4" fontId="0" fillId="0" borderId="0" xfId="0" applyNumberFormat="1"/>
    <xf numFmtId="164" fontId="14" fillId="2" borderId="1" xfId="4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4" fontId="15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4" fontId="13" fillId="2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6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0" fontId="13" fillId="2" borderId="1" xfId="2" applyNumberFormat="1" applyFont="1" applyFill="1" applyBorder="1" applyAlignment="1">
      <alignment horizontal="center" vertical="center" wrapText="1"/>
    </xf>
    <xf numFmtId="10" fontId="15" fillId="2" borderId="1" xfId="2" applyNumberFormat="1" applyFont="1" applyFill="1" applyBorder="1" applyAlignment="1">
      <alignment horizontal="center" vertical="center" wrapText="1"/>
    </xf>
    <xf numFmtId="10" fontId="16" fillId="3" borderId="1" xfId="2" applyNumberFormat="1" applyFont="1" applyFill="1" applyBorder="1" applyAlignment="1">
      <alignment horizontal="center" vertical="center"/>
    </xf>
    <xf numFmtId="0" fontId="20" fillId="4" borderId="5" xfId="9" applyNumberFormat="1" applyFont="1" applyFill="1" applyBorder="1" applyAlignment="1">
      <alignment horizontal="center" vertical="center" wrapText="1"/>
    </xf>
    <xf numFmtId="0" fontId="20" fillId="0" borderId="5" xfId="9" applyNumberFormat="1" applyFont="1" applyBorder="1" applyAlignment="1">
      <alignment horizontal="center" vertical="center" wrapText="1"/>
    </xf>
    <xf numFmtId="0" fontId="20" fillId="0" borderId="6" xfId="9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8" fontId="23" fillId="5" borderId="5" xfId="0" applyNumberFormat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/>
    </xf>
    <xf numFmtId="2" fontId="19" fillId="0" borderId="5" xfId="9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2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44" fontId="16" fillId="6" borderId="1" xfId="1" applyFont="1" applyFill="1" applyBorder="1" applyAlignment="1">
      <alignment horizontal="center" vertical="center"/>
    </xf>
    <xf numFmtId="10" fontId="16" fillId="6" borderId="1" xfId="2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2" fontId="25" fillId="0" borderId="5" xfId="0" applyNumberFormat="1" applyFont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2" fontId="26" fillId="7" borderId="5" xfId="0" applyNumberFormat="1" applyFont="1" applyFill="1" applyBorder="1" applyAlignment="1">
      <alignment horizontal="center" vertical="center"/>
    </xf>
    <xf numFmtId="167" fontId="19" fillId="7" borderId="5" xfId="10" applyFont="1" applyFill="1" applyBorder="1" applyAlignment="1">
      <alignment horizontal="center" vertical="center"/>
    </xf>
    <xf numFmtId="167" fontId="19" fillId="7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8" fontId="23" fillId="5" borderId="6" xfId="0" applyNumberFormat="1" applyFont="1" applyFill="1" applyBorder="1" applyAlignment="1">
      <alignment vertical="center"/>
    </xf>
    <xf numFmtId="168" fontId="23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2" fontId="19" fillId="0" borderId="5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1" fontId="6" fillId="0" borderId="15" xfId="11" applyNumberFormat="1" applyBorder="1" applyAlignment="1">
      <alignment horizontal="center" wrapText="1"/>
    </xf>
    <xf numFmtId="0" fontId="20" fillId="0" borderId="13" xfId="9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9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2" fontId="7" fillId="0" borderId="0" xfId="0" applyNumberFormat="1" applyFont="1"/>
    <xf numFmtId="0" fontId="0" fillId="0" borderId="13" xfId="0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30" fillId="0" borderId="1" xfId="12" applyBorder="1" applyAlignment="1">
      <alignment horizontal="center" vertical="center"/>
    </xf>
    <xf numFmtId="2" fontId="7" fillId="0" borderId="0" xfId="0" applyNumberFormat="1" applyFont="1"/>
    <xf numFmtId="0" fontId="1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2" fontId="32" fillId="0" borderId="1" xfId="2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49" fontId="31" fillId="0" borderId="1" xfId="0" applyNumberFormat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164" fontId="35" fillId="0" borderId="1" xfId="4" applyFont="1" applyBorder="1" applyAlignment="1">
      <alignment horizontal="center" vertical="center"/>
    </xf>
    <xf numFmtId="164" fontId="35" fillId="0" borderId="1" xfId="4" applyFont="1" applyBorder="1" applyAlignment="1">
      <alignment horizontal="left" vertical="center" wrapText="1"/>
    </xf>
    <xf numFmtId="44" fontId="36" fillId="0" borderId="1" xfId="1" applyFont="1" applyFill="1" applyBorder="1" applyAlignment="1" applyProtection="1">
      <alignment horizontal="center"/>
    </xf>
    <xf numFmtId="44" fontId="36" fillId="0" borderId="1" xfId="1" applyFont="1" applyFill="1" applyBorder="1" applyAlignment="1">
      <alignment horizontal="center" vertical="center" wrapText="1"/>
    </xf>
    <xf numFmtId="10" fontId="36" fillId="9" borderId="1" xfId="1" applyNumberFormat="1" applyFont="1" applyFill="1" applyBorder="1" applyAlignment="1">
      <alignment horizontal="center" vertical="center" wrapText="1"/>
    </xf>
    <xf numFmtId="168" fontId="23" fillId="5" borderId="22" xfId="0" applyNumberFormat="1" applyFont="1" applyFill="1" applyBorder="1" applyAlignment="1">
      <alignment vertical="center"/>
    </xf>
    <xf numFmtId="10" fontId="17" fillId="2" borderId="1" xfId="1" applyNumberFormat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24" fillId="7" borderId="13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10" fontId="11" fillId="0" borderId="0" xfId="2" applyNumberFormat="1" applyFont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4" fontId="9" fillId="0" borderId="0" xfId="1" applyFont="1" applyAlignment="1">
      <alignment horizontal="center" vertical="center"/>
    </xf>
    <xf numFmtId="44" fontId="9" fillId="0" borderId="0" xfId="1" applyFont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15" fillId="2" borderId="16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34" fillId="0" borderId="0" xfId="4" applyFont="1" applyAlignment="1">
      <alignment horizontal="left"/>
    </xf>
    <xf numFmtId="164" fontId="34" fillId="0" borderId="2" xfId="4" applyFont="1" applyBorder="1" applyAlignment="1">
      <alignment horizontal="left"/>
    </xf>
    <xf numFmtId="164" fontId="17" fillId="2" borderId="1" xfId="4" applyFont="1" applyFill="1" applyBorder="1" applyAlignment="1">
      <alignment horizontal="right"/>
    </xf>
    <xf numFmtId="164" fontId="14" fillId="2" borderId="1" xfId="4" applyFont="1" applyFill="1" applyBorder="1" applyAlignment="1">
      <alignment horizontal="center"/>
    </xf>
    <xf numFmtId="164" fontId="14" fillId="2" borderId="4" xfId="4" applyFont="1" applyFill="1" applyBorder="1" applyAlignment="1">
      <alignment horizontal="center" vertical="center"/>
    </xf>
    <xf numFmtId="164" fontId="14" fillId="2" borderId="3" xfId="4" applyFont="1" applyFill="1" applyBorder="1" applyAlignment="1">
      <alignment horizontal="center" vertical="center"/>
    </xf>
    <xf numFmtId="43" fontId="14" fillId="2" borderId="4" xfId="5" applyFont="1" applyFill="1" applyBorder="1" applyAlignment="1" applyProtection="1">
      <alignment horizontal="center" vertical="center"/>
    </xf>
    <xf numFmtId="43" fontId="14" fillId="2" borderId="3" xfId="5" applyFont="1" applyFill="1" applyBorder="1" applyAlignment="1" applyProtection="1">
      <alignment horizontal="center" vertical="center"/>
    </xf>
    <xf numFmtId="10" fontId="7" fillId="0" borderId="0" xfId="2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4" fontId="1" fillId="0" borderId="0" xfId="1" applyFont="1" applyFill="1" applyBorder="1" applyAlignment="1">
      <alignment horizontal="center" vertical="center"/>
    </xf>
  </cellXfs>
  <cellStyles count="26">
    <cellStyle name="Excel Built-in Comma" xfId="9" xr:uid="{C45607B9-F9D0-437E-8B61-BC65C623B25F}"/>
    <cellStyle name="Excel Built-in Comma 1" xfId="23" xr:uid="{B8C9EB30-7C36-45E6-BC63-4673F1F4796C}"/>
    <cellStyle name="Excel Built-in Currency" xfId="10" xr:uid="{EE565406-B891-4355-A662-4D608FB798A0}"/>
    <cellStyle name="Excel Built-in Currency 2" xfId="24" xr:uid="{120794EA-3B73-4153-8D37-F20A7F4EEEB3}"/>
    <cellStyle name="Excel Built-in Normal" xfId="4" xr:uid="{D58AC83C-A7E8-4170-8275-D2411BF1D4DB}"/>
    <cellStyle name="Excel Built-in Normal 2" xfId="25" xr:uid="{7985606F-9957-4DDA-A0EF-8B98B0C0AE61}"/>
    <cellStyle name="Moeda" xfId="1" builtinId="4"/>
    <cellStyle name="Moeda 2" xfId="14" xr:uid="{CD4A47B7-A30F-4EC4-AE63-DD1386F4DDD1}"/>
    <cellStyle name="Moeda 3" xfId="18" xr:uid="{0E44CE65-A183-48BA-A543-BBB270F2FBAF}"/>
    <cellStyle name="Normal" xfId="0" builtinId="0"/>
    <cellStyle name="Normal 2" xfId="3" xr:uid="{F7C9CBEF-DD7C-4332-93DB-CBB913D07B99}"/>
    <cellStyle name="Normal 2 2" xfId="7" xr:uid="{70B26545-718D-4A2B-B160-38EB17E8E571}"/>
    <cellStyle name="Normal 2 2 2" xfId="20" xr:uid="{EE8D3078-6C60-469C-8AED-2BAB3AB87489}"/>
    <cellStyle name="Normal 2 3" xfId="19" xr:uid="{14C4302B-9C88-4220-B2B6-AB3721A58C71}"/>
    <cellStyle name="Normal 3" xfId="6" xr:uid="{F46C749D-8CEB-4209-B967-F374F5F84DF0}"/>
    <cellStyle name="Normal 3 2" xfId="21" xr:uid="{01D3354E-08F4-4AA8-A09F-88705AD75065}"/>
    <cellStyle name="Normal 4" xfId="12" xr:uid="{9C9A0499-E969-48D0-B7BA-1BA2DDF68B4E}"/>
    <cellStyle name="Normal_Plan1" xfId="11" xr:uid="{5E67DA9F-F902-4A08-90DF-58DB1FA647D2}"/>
    <cellStyle name="Porcentagem" xfId="2" builtinId="5"/>
    <cellStyle name="Porcentagem 2" xfId="15" xr:uid="{0A4A9696-D1C5-42E0-9A50-836B8F29A975}"/>
    <cellStyle name="Texto Explicativo 2" xfId="16" xr:uid="{C9BCE3C3-C360-4217-9EEB-8C6917EC1106}"/>
    <cellStyle name="Vírgula" xfId="5" builtinId="3"/>
    <cellStyle name="Vírgula 2" xfId="8" xr:uid="{1EBD07A0-109E-44D8-BDF8-9918EA273A4A}"/>
    <cellStyle name="Vírgula 2 2" xfId="22" xr:uid="{4B596562-16AE-46EE-B271-C5FD348CEE38}"/>
    <cellStyle name="Vírgula 3" xfId="13" xr:uid="{B07825D2-9821-4976-844D-D3D614989D6E}"/>
    <cellStyle name="Vírgula 4" xfId="17" xr:uid="{2EA07C53-DC20-4A61-B052-63C218CACAA6}"/>
  </cellStyles>
  <dxfs count="0"/>
  <tableStyles count="0" defaultTableStyle="TableStyleMedium2" defaultPivotStyle="PivotStyleLight16"/>
  <colors>
    <mruColors>
      <color rgb="FF66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7.1.248\projetos\Users\tiago_morando\Documents\Modelos\Planilha%20M&#250;ltipla%20(Conv&#234;nios%20Caixa)\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FEFE-7025-479E-A956-9E0BAF2C9F8B}">
  <sheetPr codeName="Planilha2">
    <pageSetUpPr fitToPage="1"/>
  </sheetPr>
  <dimension ref="A1:M1376"/>
  <sheetViews>
    <sheetView tabSelected="1" zoomScaleNormal="100" workbookViewId="0">
      <selection activeCell="P10" sqref="P10"/>
    </sheetView>
  </sheetViews>
  <sheetFormatPr defaultColWidth="9.140625" defaultRowHeight="14.25"/>
  <cols>
    <col min="1" max="1" width="5.5703125" style="5" customWidth="1"/>
    <col min="2" max="2" width="13.28515625" style="22" customWidth="1"/>
    <col min="3" max="3" width="8" style="22" customWidth="1"/>
    <col min="4" max="4" width="50.42578125" style="10" customWidth="1"/>
    <col min="5" max="5" width="8.85546875" style="8" customWidth="1"/>
    <col min="6" max="6" width="10.28515625" style="8" customWidth="1"/>
    <col min="7" max="7" width="11" style="8" hidden="1" customWidth="1"/>
    <col min="8" max="8" width="10.42578125" style="9" customWidth="1"/>
    <col min="9" max="9" width="6.28515625" style="12" customWidth="1"/>
    <col min="10" max="10" width="10.42578125" style="9" bestFit="1" customWidth="1"/>
    <col min="11" max="11" width="14.140625" style="9" bestFit="1" customWidth="1"/>
    <col min="12" max="16384" width="9.140625" style="5"/>
  </cols>
  <sheetData>
    <row r="1" spans="1:12" ht="15" customHeight="1">
      <c r="A1" s="6" t="s">
        <v>198</v>
      </c>
      <c r="B1" s="114" t="s">
        <v>418</v>
      </c>
      <c r="C1" s="115"/>
      <c r="D1" s="115"/>
      <c r="E1" s="115"/>
      <c r="F1" s="115"/>
      <c r="G1" s="116" t="s">
        <v>252</v>
      </c>
      <c r="H1" s="116"/>
      <c r="I1" s="116"/>
      <c r="J1" s="116"/>
      <c r="K1" s="116"/>
      <c r="L1" s="7"/>
    </row>
    <row r="2" spans="1:12" ht="15" customHeight="1">
      <c r="A2" s="6" t="s">
        <v>199</v>
      </c>
      <c r="B2" s="114" t="s">
        <v>264</v>
      </c>
      <c r="C2" s="115"/>
      <c r="D2" s="115"/>
      <c r="E2" s="115"/>
      <c r="F2" s="115"/>
      <c r="G2" s="116" t="s">
        <v>262</v>
      </c>
      <c r="H2" s="116"/>
      <c r="I2" s="116"/>
      <c r="J2" s="116"/>
      <c r="K2" s="116"/>
    </row>
    <row r="3" spans="1:12" ht="14.25" customHeight="1">
      <c r="A3" s="6" t="s">
        <v>207</v>
      </c>
      <c r="B3" s="23">
        <v>0.21</v>
      </c>
      <c r="C3" s="112" t="s">
        <v>230</v>
      </c>
      <c r="D3" s="112"/>
      <c r="E3" s="112"/>
      <c r="F3" s="112"/>
      <c r="G3" s="117" t="s">
        <v>263</v>
      </c>
      <c r="H3" s="117"/>
      <c r="I3" s="117"/>
      <c r="J3" s="117"/>
      <c r="K3" s="117"/>
    </row>
    <row r="4" spans="1:12">
      <c r="A4" s="6" t="s">
        <v>208</v>
      </c>
      <c r="B4" s="23">
        <v>0.15</v>
      </c>
      <c r="C4" s="112" t="s">
        <v>209</v>
      </c>
      <c r="D4" s="112"/>
      <c r="E4" s="112"/>
      <c r="F4" s="112"/>
      <c r="G4" s="118"/>
      <c r="H4" s="118"/>
      <c r="I4" s="118"/>
      <c r="J4" s="118"/>
      <c r="K4" s="118"/>
    </row>
    <row r="5" spans="1:12">
      <c r="A5" s="113" t="s">
        <v>449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spans="1:12" ht="49.5" customHeight="1">
      <c r="A6" s="13" t="s">
        <v>192</v>
      </c>
      <c r="B6" s="13" t="s">
        <v>200</v>
      </c>
      <c r="C6" s="13" t="s">
        <v>153</v>
      </c>
      <c r="D6" s="19" t="s">
        <v>193</v>
      </c>
      <c r="E6" s="13" t="s">
        <v>242</v>
      </c>
      <c r="F6" s="19" t="s">
        <v>243</v>
      </c>
      <c r="G6" s="19" t="s">
        <v>479</v>
      </c>
      <c r="H6" s="20" t="s">
        <v>479</v>
      </c>
      <c r="I6" s="31" t="s">
        <v>246</v>
      </c>
      <c r="J6" s="20" t="s">
        <v>244</v>
      </c>
      <c r="K6" s="20" t="s">
        <v>245</v>
      </c>
    </row>
    <row r="7" spans="1:12">
      <c r="A7" s="30" t="s">
        <v>155</v>
      </c>
      <c r="B7" s="104" t="s">
        <v>253</v>
      </c>
      <c r="C7" s="105"/>
      <c r="D7" s="106"/>
      <c r="E7" s="16"/>
      <c r="F7" s="17"/>
      <c r="G7" s="17"/>
      <c r="H7" s="18"/>
      <c r="I7" s="32"/>
      <c r="J7" s="18"/>
      <c r="K7" s="39">
        <f>SUM(K8:K17)</f>
        <v>0</v>
      </c>
    </row>
    <row r="8" spans="1:12">
      <c r="A8" s="66" t="s">
        <v>265</v>
      </c>
      <c r="B8" s="34" t="s">
        <v>11</v>
      </c>
      <c r="C8" s="38" t="s">
        <v>154</v>
      </c>
      <c r="D8" s="26" t="s">
        <v>12</v>
      </c>
      <c r="E8" s="40">
        <v>3</v>
      </c>
      <c r="F8" s="21" t="s">
        <v>1</v>
      </c>
      <c r="G8" s="28"/>
      <c r="H8" s="29"/>
      <c r="I8" s="33">
        <v>0.21</v>
      </c>
      <c r="J8" s="29">
        <f>ROUND(H8*(1+I8),2)</f>
        <v>0</v>
      </c>
      <c r="K8" s="28">
        <f>ROUND(J8*E8,2)</f>
        <v>0</v>
      </c>
    </row>
    <row r="9" spans="1:12" ht="22.5">
      <c r="A9" s="66" t="s">
        <v>266</v>
      </c>
      <c r="B9" s="35" t="s">
        <v>6</v>
      </c>
      <c r="C9" s="38" t="s">
        <v>154</v>
      </c>
      <c r="D9" s="26" t="s">
        <v>7</v>
      </c>
      <c r="E9" s="40">
        <v>2</v>
      </c>
      <c r="F9" s="21" t="s">
        <v>8</v>
      </c>
      <c r="G9" s="28"/>
      <c r="H9" s="29"/>
      <c r="I9" s="33">
        <v>0.21</v>
      </c>
      <c r="J9" s="29">
        <f t="shared" ref="J9:J80" si="0">ROUND(H9*(1+I9),2)</f>
        <v>0</v>
      </c>
      <c r="K9" s="28">
        <f>ROUND(J9*E9,2)</f>
        <v>0</v>
      </c>
    </row>
    <row r="10" spans="1:12">
      <c r="A10" s="66" t="s">
        <v>267</v>
      </c>
      <c r="B10" s="36" t="s">
        <v>9</v>
      </c>
      <c r="C10" s="38" t="s">
        <v>154</v>
      </c>
      <c r="D10" s="26" t="s">
        <v>10</v>
      </c>
      <c r="E10" s="40">
        <v>2</v>
      </c>
      <c r="F10" s="21" t="s">
        <v>8</v>
      </c>
      <c r="G10" s="28"/>
      <c r="H10" s="29"/>
      <c r="I10" s="33">
        <v>0.21</v>
      </c>
      <c r="J10" s="29">
        <f t="shared" si="0"/>
        <v>0</v>
      </c>
      <c r="K10" s="28">
        <f>ROUND(J10*E10,2)</f>
        <v>0</v>
      </c>
    </row>
    <row r="11" spans="1:12" ht="43.5" customHeight="1">
      <c r="A11" s="66" t="s">
        <v>268</v>
      </c>
      <c r="B11" s="72">
        <v>98525</v>
      </c>
      <c r="C11" s="38" t="s">
        <v>423</v>
      </c>
      <c r="D11" s="26" t="s">
        <v>239</v>
      </c>
      <c r="E11" s="76">
        <v>300</v>
      </c>
      <c r="F11" s="21" t="s">
        <v>1</v>
      </c>
      <c r="G11" s="29"/>
      <c r="H11" s="29"/>
      <c r="I11" s="33">
        <v>0.21</v>
      </c>
      <c r="J11" s="29">
        <f t="shared" si="0"/>
        <v>0</v>
      </c>
      <c r="K11" s="28">
        <f>ROUND(J11*E11,2)</f>
        <v>0</v>
      </c>
    </row>
    <row r="12" spans="1:12" ht="22.5">
      <c r="A12" s="66" t="s">
        <v>269</v>
      </c>
      <c r="B12" s="73" t="s">
        <v>21</v>
      </c>
      <c r="C12" s="38" t="s">
        <v>154</v>
      </c>
      <c r="D12" s="26" t="s">
        <v>22</v>
      </c>
      <c r="E12" s="76">
        <v>45</v>
      </c>
      <c r="F12" s="21" t="s">
        <v>3</v>
      </c>
      <c r="G12" s="29"/>
      <c r="H12" s="29"/>
      <c r="I12" s="33">
        <v>0.21</v>
      </c>
      <c r="J12" s="29">
        <f t="shared" ref="J12" si="1">ROUND(H12*(1+I12),2)</f>
        <v>0</v>
      </c>
      <c r="K12" s="28">
        <f>ROUND(J12*E12,2)</f>
        <v>0</v>
      </c>
    </row>
    <row r="13" spans="1:12" ht="22.5">
      <c r="A13" s="66" t="s">
        <v>270</v>
      </c>
      <c r="B13" s="74">
        <v>6081</v>
      </c>
      <c r="C13" s="38" t="s">
        <v>206</v>
      </c>
      <c r="D13" s="26" t="s">
        <v>259</v>
      </c>
      <c r="E13" s="76">
        <v>6</v>
      </c>
      <c r="F13" s="21" t="s">
        <v>3</v>
      </c>
      <c r="G13" s="29"/>
      <c r="H13" s="29"/>
      <c r="I13" s="33">
        <v>0.21</v>
      </c>
      <c r="J13" s="29">
        <f t="shared" ref="J13:J14" si="2">ROUND(H13*(1+I13),2)</f>
        <v>0</v>
      </c>
      <c r="K13" s="28">
        <f>ROUND(J13*E13,2)</f>
        <v>0</v>
      </c>
    </row>
    <row r="14" spans="1:12" ht="22.5">
      <c r="A14" s="66" t="s">
        <v>424</v>
      </c>
      <c r="B14" s="75" t="s">
        <v>27</v>
      </c>
      <c r="C14" s="38" t="s">
        <v>154</v>
      </c>
      <c r="D14" s="26" t="s">
        <v>28</v>
      </c>
      <c r="E14" s="76">
        <v>6</v>
      </c>
      <c r="F14" s="21" t="s">
        <v>3</v>
      </c>
      <c r="G14" s="29"/>
      <c r="H14" s="29"/>
      <c r="I14" s="33">
        <v>0.21</v>
      </c>
      <c r="J14" s="29">
        <f t="shared" si="2"/>
        <v>0</v>
      </c>
      <c r="K14" s="28">
        <f>ROUND(J14*E14,2)</f>
        <v>0</v>
      </c>
    </row>
    <row r="15" spans="1:12" ht="22.5">
      <c r="A15" s="66" t="s">
        <v>428</v>
      </c>
      <c r="B15" s="25" t="s">
        <v>17</v>
      </c>
      <c r="C15" s="38" t="s">
        <v>154</v>
      </c>
      <c r="D15" s="26" t="s">
        <v>462</v>
      </c>
      <c r="E15" s="76">
        <v>0.2</v>
      </c>
      <c r="F15" s="21" t="s">
        <v>3</v>
      </c>
      <c r="G15" s="29"/>
      <c r="H15" s="29"/>
      <c r="I15" s="33">
        <v>0.21</v>
      </c>
      <c r="J15" s="29">
        <f t="shared" ref="J15" si="3">ROUND(H15*(1+I15),2)</f>
        <v>0</v>
      </c>
      <c r="K15" s="28">
        <f>ROUND(J15*E15,2)</f>
        <v>0</v>
      </c>
    </row>
    <row r="16" spans="1:12">
      <c r="A16" s="66" t="s">
        <v>429</v>
      </c>
      <c r="B16" s="71" t="s">
        <v>13</v>
      </c>
      <c r="C16" s="38" t="s">
        <v>154</v>
      </c>
      <c r="D16" s="26" t="s">
        <v>14</v>
      </c>
      <c r="E16" s="41">
        <v>24.9</v>
      </c>
      <c r="F16" s="21" t="s">
        <v>1</v>
      </c>
      <c r="G16" s="28"/>
      <c r="H16" s="29"/>
      <c r="I16" s="33">
        <v>0.21</v>
      </c>
      <c r="J16" s="29">
        <f t="shared" si="0"/>
        <v>0</v>
      </c>
      <c r="K16" s="28">
        <f>ROUND(J16*E16,2)</f>
        <v>0</v>
      </c>
    </row>
    <row r="17" spans="1:11">
      <c r="A17" s="66" t="s">
        <v>461</v>
      </c>
      <c r="B17" s="35" t="s">
        <v>15</v>
      </c>
      <c r="C17" s="38" t="s">
        <v>154</v>
      </c>
      <c r="D17" s="26" t="s">
        <v>16</v>
      </c>
      <c r="E17" s="41">
        <v>78.2</v>
      </c>
      <c r="F17" s="21" t="s">
        <v>2</v>
      </c>
      <c r="G17" s="28"/>
      <c r="H17" s="29"/>
      <c r="I17" s="33">
        <v>0.21</v>
      </c>
      <c r="J17" s="29">
        <f t="shared" si="0"/>
        <v>0</v>
      </c>
      <c r="K17" s="28">
        <f>ROUND(J17*E17,2)</f>
        <v>0</v>
      </c>
    </row>
    <row r="18" spans="1:11">
      <c r="A18" s="30" t="s">
        <v>210</v>
      </c>
      <c r="B18" s="107" t="s">
        <v>427</v>
      </c>
      <c r="C18" s="108"/>
      <c r="D18" s="109"/>
      <c r="E18" s="16"/>
      <c r="F18" s="17"/>
      <c r="G18" s="17"/>
      <c r="H18" s="18"/>
      <c r="I18" s="32"/>
      <c r="J18" s="18"/>
      <c r="K18" s="39">
        <f>SUM(K19:K26)</f>
        <v>0</v>
      </c>
    </row>
    <row r="19" spans="1:11">
      <c r="A19" s="66" t="s">
        <v>271</v>
      </c>
      <c r="B19" s="77" t="s">
        <v>34</v>
      </c>
      <c r="C19" s="38" t="s">
        <v>154</v>
      </c>
      <c r="D19" s="26" t="s">
        <v>35</v>
      </c>
      <c r="E19" s="40">
        <v>24</v>
      </c>
      <c r="F19" s="21" t="s">
        <v>2</v>
      </c>
      <c r="G19" s="28"/>
      <c r="H19" s="29"/>
      <c r="I19" s="33">
        <v>0.21</v>
      </c>
      <c r="J19" s="29">
        <f t="shared" si="0"/>
        <v>0</v>
      </c>
      <c r="K19" s="28">
        <f>ROUND(J19*E19,2)</f>
        <v>0</v>
      </c>
    </row>
    <row r="20" spans="1:11" ht="33.75">
      <c r="A20" s="66" t="s">
        <v>272</v>
      </c>
      <c r="B20" s="42">
        <v>96527</v>
      </c>
      <c r="C20" s="38" t="s">
        <v>423</v>
      </c>
      <c r="D20" s="26" t="s">
        <v>234</v>
      </c>
      <c r="E20" s="40">
        <v>2.2599999999999998</v>
      </c>
      <c r="F20" s="21" t="s">
        <v>3</v>
      </c>
      <c r="G20" s="28"/>
      <c r="H20" s="29"/>
      <c r="I20" s="33">
        <v>0.21</v>
      </c>
      <c r="J20" s="29">
        <f t="shared" si="0"/>
        <v>0</v>
      </c>
      <c r="K20" s="28">
        <f>ROUND(J20*E20,2)</f>
        <v>0</v>
      </c>
    </row>
    <row r="21" spans="1:11" ht="22.5">
      <c r="A21" s="66" t="s">
        <v>273</v>
      </c>
      <c r="B21" s="42">
        <v>96536</v>
      </c>
      <c r="C21" s="38" t="s">
        <v>423</v>
      </c>
      <c r="D21" s="26" t="s">
        <v>425</v>
      </c>
      <c r="E21" s="40">
        <v>12.9</v>
      </c>
      <c r="F21" s="21" t="s">
        <v>1</v>
      </c>
      <c r="G21" s="28"/>
      <c r="H21" s="29"/>
      <c r="I21" s="33">
        <v>0.21</v>
      </c>
      <c r="J21" s="29">
        <f t="shared" si="0"/>
        <v>0</v>
      </c>
      <c r="K21" s="28">
        <f>ROUND(J21*E21,2)</f>
        <v>0</v>
      </c>
    </row>
    <row r="22" spans="1:11" ht="15">
      <c r="A22" s="66" t="s">
        <v>274</v>
      </c>
      <c r="B22" s="42" t="s">
        <v>32</v>
      </c>
      <c r="C22" s="38" t="s">
        <v>154</v>
      </c>
      <c r="D22" s="26" t="s">
        <v>33</v>
      </c>
      <c r="E22" s="40">
        <v>0.25</v>
      </c>
      <c r="F22" s="21" t="s">
        <v>3</v>
      </c>
      <c r="G22" s="28"/>
      <c r="H22" s="29"/>
      <c r="I22" s="33">
        <v>0.21</v>
      </c>
      <c r="J22" s="29">
        <f t="shared" si="0"/>
        <v>0</v>
      </c>
      <c r="K22" s="28">
        <f>ROUND(J22*E22,2)</f>
        <v>0</v>
      </c>
    </row>
    <row r="23" spans="1:11" ht="22.5">
      <c r="A23" s="66" t="s">
        <v>275</v>
      </c>
      <c r="B23" s="43">
        <v>96546</v>
      </c>
      <c r="C23" s="38" t="s">
        <v>423</v>
      </c>
      <c r="D23" s="26" t="s">
        <v>232</v>
      </c>
      <c r="E23" s="40">
        <v>53.06</v>
      </c>
      <c r="F23" s="21" t="s">
        <v>18</v>
      </c>
      <c r="G23" s="28"/>
      <c r="H23" s="29"/>
      <c r="I23" s="33">
        <v>0.21</v>
      </c>
      <c r="J23" s="29">
        <f t="shared" si="0"/>
        <v>0</v>
      </c>
      <c r="K23" s="28">
        <f>ROUND(J23*E23,2)</f>
        <v>0</v>
      </c>
    </row>
    <row r="24" spans="1:11" ht="22.5">
      <c r="A24" s="66" t="s">
        <v>276</v>
      </c>
      <c r="B24" s="42">
        <v>96543</v>
      </c>
      <c r="C24" s="38" t="s">
        <v>423</v>
      </c>
      <c r="D24" s="26" t="s">
        <v>231</v>
      </c>
      <c r="E24" s="40">
        <v>14.9</v>
      </c>
      <c r="F24" s="21" t="s">
        <v>18</v>
      </c>
      <c r="G24" s="28"/>
      <c r="H24" s="29"/>
      <c r="I24" s="33">
        <v>0.21</v>
      </c>
      <c r="J24" s="29">
        <f t="shared" si="0"/>
        <v>0</v>
      </c>
      <c r="K24" s="28">
        <f>ROUND(J24*E24,2)</f>
        <v>0</v>
      </c>
    </row>
    <row r="25" spans="1:11" ht="33.75">
      <c r="A25" s="66" t="s">
        <v>277</v>
      </c>
      <c r="B25" s="42">
        <v>96557</v>
      </c>
      <c r="C25" s="38" t="s">
        <v>423</v>
      </c>
      <c r="D25" s="26" t="s">
        <v>233</v>
      </c>
      <c r="E25" s="40">
        <v>1.29</v>
      </c>
      <c r="F25" s="21" t="s">
        <v>3</v>
      </c>
      <c r="G25" s="28"/>
      <c r="H25" s="29"/>
      <c r="I25" s="33">
        <v>0.21</v>
      </c>
      <c r="J25" s="29">
        <f t="shared" si="0"/>
        <v>0</v>
      </c>
      <c r="K25" s="28">
        <f>ROUND(J25*E25,2)</f>
        <v>0</v>
      </c>
    </row>
    <row r="26" spans="1:11" ht="22.5">
      <c r="A26" s="66" t="s">
        <v>278</v>
      </c>
      <c r="B26" s="42">
        <v>98557</v>
      </c>
      <c r="C26" s="38" t="s">
        <v>423</v>
      </c>
      <c r="D26" s="26" t="s">
        <v>229</v>
      </c>
      <c r="E26" s="40">
        <v>17.2</v>
      </c>
      <c r="F26" s="21" t="s">
        <v>1</v>
      </c>
      <c r="G26" s="28"/>
      <c r="H26" s="29"/>
      <c r="I26" s="33">
        <v>0.21</v>
      </c>
      <c r="J26" s="29">
        <f t="shared" si="0"/>
        <v>0</v>
      </c>
      <c r="K26" s="28">
        <f>ROUND(J26*E26,2)</f>
        <v>0</v>
      </c>
    </row>
    <row r="27" spans="1:11">
      <c r="A27" s="30" t="s">
        <v>211</v>
      </c>
      <c r="B27" s="107" t="s">
        <v>279</v>
      </c>
      <c r="C27" s="108"/>
      <c r="D27" s="109"/>
      <c r="E27" s="16"/>
      <c r="F27" s="17"/>
      <c r="G27" s="17"/>
      <c r="H27" s="18"/>
      <c r="I27" s="32"/>
      <c r="J27" s="18"/>
      <c r="K27" s="39">
        <f>SUM(K28:K42)</f>
        <v>0</v>
      </c>
    </row>
    <row r="28" spans="1:11" ht="33.75">
      <c r="A28" s="66" t="s">
        <v>280</v>
      </c>
      <c r="B28" s="42">
        <v>103356</v>
      </c>
      <c r="C28" s="38" t="s">
        <v>423</v>
      </c>
      <c r="D28" s="26" t="s">
        <v>185</v>
      </c>
      <c r="E28" s="64">
        <v>51.06</v>
      </c>
      <c r="F28" s="21" t="s">
        <v>1</v>
      </c>
      <c r="G28" s="28"/>
      <c r="H28" s="29"/>
      <c r="I28" s="33">
        <v>0.21</v>
      </c>
      <c r="J28" s="29">
        <f t="shared" si="0"/>
        <v>0</v>
      </c>
      <c r="K28" s="28">
        <f>ROUND(J28*E28,2)</f>
        <v>0</v>
      </c>
    </row>
    <row r="29" spans="1:11" ht="42" customHeight="1">
      <c r="A29" s="66" t="s">
        <v>281</v>
      </c>
      <c r="B29" s="42">
        <v>92431</v>
      </c>
      <c r="C29" s="38" t="s">
        <v>423</v>
      </c>
      <c r="D29" s="26" t="s">
        <v>426</v>
      </c>
      <c r="E29" s="40">
        <v>7.38</v>
      </c>
      <c r="F29" s="21" t="s">
        <v>1</v>
      </c>
      <c r="G29" s="28"/>
      <c r="H29" s="29"/>
      <c r="I29" s="33">
        <v>0.21</v>
      </c>
      <c r="J29" s="29">
        <f t="shared" si="0"/>
        <v>0</v>
      </c>
      <c r="K29" s="28">
        <f>ROUND(J29*E29,2)</f>
        <v>0</v>
      </c>
    </row>
    <row r="30" spans="1:11" ht="42" customHeight="1">
      <c r="A30" s="66" t="s">
        <v>282</v>
      </c>
      <c r="B30" s="24">
        <v>92448</v>
      </c>
      <c r="C30" s="38" t="s">
        <v>423</v>
      </c>
      <c r="D30" s="26" t="s">
        <v>165</v>
      </c>
      <c r="E30" s="40">
        <v>1.34</v>
      </c>
      <c r="F30" s="21" t="s">
        <v>1</v>
      </c>
      <c r="G30" s="28"/>
      <c r="H30" s="29"/>
      <c r="I30" s="33">
        <v>0.21</v>
      </c>
      <c r="J30" s="29">
        <f t="shared" ref="J30" si="4">ROUND(H30*(1+I30),2)</f>
        <v>0</v>
      </c>
      <c r="K30" s="28">
        <f>ROUND(J30*E30,2)</f>
        <v>0</v>
      </c>
    </row>
    <row r="31" spans="1:11" ht="33.75">
      <c r="A31" s="66" t="s">
        <v>283</v>
      </c>
      <c r="B31" s="42">
        <v>92762</v>
      </c>
      <c r="C31" s="38" t="s">
        <v>423</v>
      </c>
      <c r="D31" s="26" t="s">
        <v>168</v>
      </c>
      <c r="E31" s="40">
        <v>75.150000000000006</v>
      </c>
      <c r="F31" s="21" t="s">
        <v>18</v>
      </c>
      <c r="G31" s="28"/>
      <c r="H31" s="29"/>
      <c r="I31" s="33">
        <v>0.21</v>
      </c>
      <c r="J31" s="29">
        <f t="shared" si="0"/>
        <v>0</v>
      </c>
      <c r="K31" s="28">
        <f>ROUND(J31*E31,2)</f>
        <v>0</v>
      </c>
    </row>
    <row r="32" spans="1:11" ht="33.75">
      <c r="A32" s="66" t="s">
        <v>284</v>
      </c>
      <c r="B32" s="42">
        <v>92759</v>
      </c>
      <c r="C32" s="38" t="s">
        <v>423</v>
      </c>
      <c r="D32" s="26" t="s">
        <v>166</v>
      </c>
      <c r="E32" s="40">
        <v>21.47</v>
      </c>
      <c r="F32" s="21" t="s">
        <v>18</v>
      </c>
      <c r="G32" s="28"/>
      <c r="H32" s="29"/>
      <c r="I32" s="33">
        <v>0.21</v>
      </c>
      <c r="J32" s="29">
        <f t="shared" si="0"/>
        <v>0</v>
      </c>
      <c r="K32" s="28">
        <f>ROUND(J32*E32,2)</f>
        <v>0</v>
      </c>
    </row>
    <row r="33" spans="1:12" ht="33.75">
      <c r="A33" s="66" t="s">
        <v>285</v>
      </c>
      <c r="B33" s="42">
        <v>103669</v>
      </c>
      <c r="C33" s="38" t="s">
        <v>423</v>
      </c>
      <c r="D33" s="26" t="s">
        <v>463</v>
      </c>
      <c r="E33" s="40">
        <v>1.06</v>
      </c>
      <c r="F33" s="21" t="s">
        <v>3</v>
      </c>
      <c r="G33" s="28"/>
      <c r="H33" s="29"/>
      <c r="I33" s="33">
        <v>0.21</v>
      </c>
      <c r="J33" s="29">
        <f t="shared" si="0"/>
        <v>0</v>
      </c>
      <c r="K33" s="28">
        <f>ROUND(J33*E33,2)</f>
        <v>0</v>
      </c>
      <c r="L33" s="78"/>
    </row>
    <row r="34" spans="1:12" ht="22.5">
      <c r="A34" s="66" t="s">
        <v>286</v>
      </c>
      <c r="B34" s="50" t="s">
        <v>36</v>
      </c>
      <c r="C34" s="38" t="s">
        <v>154</v>
      </c>
      <c r="D34" s="26" t="s">
        <v>37</v>
      </c>
      <c r="E34" s="40">
        <v>16.89</v>
      </c>
      <c r="F34" s="21" t="s">
        <v>1</v>
      </c>
      <c r="G34" s="28"/>
      <c r="H34" s="29"/>
      <c r="I34" s="33">
        <v>0.21</v>
      </c>
      <c r="J34" s="29">
        <f t="shared" si="0"/>
        <v>0</v>
      </c>
      <c r="K34" s="28">
        <f>ROUND(J34*E34,2)</f>
        <v>0</v>
      </c>
    </row>
    <row r="35" spans="1:12" ht="22.5">
      <c r="A35" s="66" t="s">
        <v>287</v>
      </c>
      <c r="B35" s="66">
        <v>105037</v>
      </c>
      <c r="C35" s="38" t="s">
        <v>423</v>
      </c>
      <c r="D35" s="26" t="s">
        <v>237</v>
      </c>
      <c r="E35" s="40">
        <v>5.7</v>
      </c>
      <c r="F35" s="21" t="s">
        <v>2</v>
      </c>
      <c r="G35" s="28"/>
      <c r="H35" s="29"/>
      <c r="I35" s="33">
        <v>0.21</v>
      </c>
      <c r="J35" s="29">
        <f t="shared" si="0"/>
        <v>0</v>
      </c>
      <c r="K35" s="28">
        <f>ROUND(J35*E35,2)</f>
        <v>0</v>
      </c>
    </row>
    <row r="36" spans="1:12" ht="22.5">
      <c r="A36" s="66" t="s">
        <v>288</v>
      </c>
      <c r="B36" s="66">
        <v>105032</v>
      </c>
      <c r="C36" s="38" t="s">
        <v>423</v>
      </c>
      <c r="D36" s="26" t="s">
        <v>235</v>
      </c>
      <c r="E36" s="40">
        <v>3</v>
      </c>
      <c r="F36" s="21" t="s">
        <v>2</v>
      </c>
      <c r="G36" s="28"/>
      <c r="H36" s="29"/>
      <c r="I36" s="33">
        <v>0.21</v>
      </c>
      <c r="J36" s="29">
        <f t="shared" si="0"/>
        <v>0</v>
      </c>
      <c r="K36" s="28">
        <f>ROUND(J36*E36,2)</f>
        <v>0</v>
      </c>
    </row>
    <row r="37" spans="1:12" ht="33.75">
      <c r="A37" s="66" t="s">
        <v>290</v>
      </c>
      <c r="B37" s="66">
        <v>105034</v>
      </c>
      <c r="C37" s="38" t="s">
        <v>423</v>
      </c>
      <c r="D37" s="26" t="s">
        <v>236</v>
      </c>
      <c r="E37" s="40">
        <v>16.8</v>
      </c>
      <c r="F37" s="21" t="s">
        <v>2</v>
      </c>
      <c r="G37" s="28"/>
      <c r="H37" s="29"/>
      <c r="I37" s="33">
        <v>0.21</v>
      </c>
      <c r="J37" s="29">
        <f t="shared" si="0"/>
        <v>0</v>
      </c>
      <c r="K37" s="28">
        <f>ROUND(J37*E37,2)</f>
        <v>0</v>
      </c>
    </row>
    <row r="38" spans="1:12" ht="15">
      <c r="A38" s="44"/>
      <c r="B38" s="110" t="s">
        <v>289</v>
      </c>
      <c r="C38" s="111"/>
      <c r="D38" s="111"/>
      <c r="E38" s="45"/>
      <c r="F38" s="46"/>
      <c r="G38" s="47"/>
      <c r="H38" s="47"/>
      <c r="I38" s="48"/>
      <c r="J38" s="47"/>
      <c r="K38" s="47"/>
    </row>
    <row r="39" spans="1:12" ht="33.75">
      <c r="A39" s="66" t="s">
        <v>291</v>
      </c>
      <c r="B39" s="42">
        <v>101174</v>
      </c>
      <c r="C39" s="38" t="s">
        <v>423</v>
      </c>
      <c r="D39" s="26" t="s">
        <v>158</v>
      </c>
      <c r="E39" s="27">
        <v>3</v>
      </c>
      <c r="F39" s="21" t="s">
        <v>2</v>
      </c>
      <c r="G39" s="28"/>
      <c r="H39" s="29"/>
      <c r="I39" s="33">
        <v>0.21</v>
      </c>
      <c r="J39" s="29">
        <f t="shared" si="0"/>
        <v>0</v>
      </c>
      <c r="K39" s="28">
        <f>ROUND(J39*E39,2)</f>
        <v>0</v>
      </c>
    </row>
    <row r="40" spans="1:12" ht="33.75">
      <c r="A40" s="66" t="s">
        <v>292</v>
      </c>
      <c r="B40" s="42">
        <v>92762</v>
      </c>
      <c r="C40" s="38" t="s">
        <v>423</v>
      </c>
      <c r="D40" s="26" t="s">
        <v>168</v>
      </c>
      <c r="E40" s="27">
        <v>9.8699999999999992</v>
      </c>
      <c r="F40" s="21" t="s">
        <v>18</v>
      </c>
      <c r="G40" s="28"/>
      <c r="H40" s="29"/>
      <c r="I40" s="33">
        <v>0.21</v>
      </c>
      <c r="J40" s="29">
        <f t="shared" si="0"/>
        <v>0</v>
      </c>
      <c r="K40" s="28">
        <f>ROUND(J40*E40,2)</f>
        <v>0</v>
      </c>
    </row>
    <row r="41" spans="1:12" ht="33.75">
      <c r="A41" s="66" t="s">
        <v>293</v>
      </c>
      <c r="B41" s="42">
        <v>92759</v>
      </c>
      <c r="C41" s="38" t="s">
        <v>423</v>
      </c>
      <c r="D41" s="26" t="s">
        <v>166</v>
      </c>
      <c r="E41" s="27">
        <v>2.87</v>
      </c>
      <c r="F41" s="21" t="s">
        <v>18</v>
      </c>
      <c r="G41" s="28"/>
      <c r="H41" s="29"/>
      <c r="I41" s="33">
        <v>0.21</v>
      </c>
      <c r="J41" s="29">
        <f t="shared" si="0"/>
        <v>0</v>
      </c>
      <c r="K41" s="28">
        <f>ROUND(J41*E41,2)</f>
        <v>0</v>
      </c>
    </row>
    <row r="42" spans="1:12" ht="22.5">
      <c r="A42" s="66" t="s">
        <v>430</v>
      </c>
      <c r="B42" s="42">
        <v>103669</v>
      </c>
      <c r="C42" s="38" t="s">
        <v>423</v>
      </c>
      <c r="D42" s="26" t="s">
        <v>254</v>
      </c>
      <c r="E42" s="27">
        <v>0.16</v>
      </c>
      <c r="F42" s="21" t="s">
        <v>3</v>
      </c>
      <c r="G42" s="28"/>
      <c r="H42" s="29"/>
      <c r="I42" s="33">
        <v>0.21</v>
      </c>
      <c r="J42" s="29">
        <f t="shared" si="0"/>
        <v>0</v>
      </c>
      <c r="K42" s="28">
        <f>ROUND(J42*E42,2)</f>
        <v>0</v>
      </c>
    </row>
    <row r="43" spans="1:12">
      <c r="A43" s="30" t="s">
        <v>212</v>
      </c>
      <c r="B43" s="107" t="s">
        <v>294</v>
      </c>
      <c r="C43" s="108"/>
      <c r="D43" s="109"/>
      <c r="E43" s="16"/>
      <c r="F43" s="17"/>
      <c r="G43" s="17"/>
      <c r="H43" s="18"/>
      <c r="I43" s="32"/>
      <c r="J43" s="18"/>
      <c r="K43" s="39">
        <f>SUM(K44:K48)</f>
        <v>0</v>
      </c>
    </row>
    <row r="44" spans="1:12" ht="45">
      <c r="A44" s="66" t="s">
        <v>295</v>
      </c>
      <c r="B44" s="24">
        <v>92539</v>
      </c>
      <c r="C44" s="38" t="s">
        <v>423</v>
      </c>
      <c r="D44" s="26" t="s">
        <v>157</v>
      </c>
      <c r="E44" s="40">
        <v>23.9</v>
      </c>
      <c r="F44" s="21" t="s">
        <v>1</v>
      </c>
      <c r="G44" s="28"/>
      <c r="H44" s="29"/>
      <c r="I44" s="33">
        <v>0.21</v>
      </c>
      <c r="J44" s="29">
        <f t="shared" si="0"/>
        <v>0</v>
      </c>
      <c r="K44" s="28">
        <f>ROUND(J44*E44,2)</f>
        <v>0</v>
      </c>
    </row>
    <row r="45" spans="1:12" ht="15">
      <c r="A45" s="66" t="s">
        <v>296</v>
      </c>
      <c r="B45" s="42" t="s">
        <v>39</v>
      </c>
      <c r="C45" s="38" t="s">
        <v>154</v>
      </c>
      <c r="D45" s="26" t="s">
        <v>40</v>
      </c>
      <c r="E45" s="40">
        <v>25.9</v>
      </c>
      <c r="F45" s="21" t="s">
        <v>1</v>
      </c>
      <c r="G45" s="28"/>
      <c r="H45" s="29"/>
      <c r="I45" s="33">
        <v>0.21</v>
      </c>
      <c r="J45" s="29">
        <f t="shared" si="0"/>
        <v>0</v>
      </c>
      <c r="K45" s="28">
        <f>ROUND(J45*E45,2)</f>
        <v>0</v>
      </c>
    </row>
    <row r="46" spans="1:12">
      <c r="A46" s="66" t="s">
        <v>297</v>
      </c>
      <c r="B46" s="49" t="s">
        <v>58</v>
      </c>
      <c r="C46" s="38" t="s">
        <v>154</v>
      </c>
      <c r="D46" s="26" t="s">
        <v>59</v>
      </c>
      <c r="E46" s="40">
        <v>13.85</v>
      </c>
      <c r="F46" s="21" t="s">
        <v>2</v>
      </c>
      <c r="G46" s="28"/>
      <c r="H46" s="29"/>
      <c r="I46" s="33">
        <v>0.21</v>
      </c>
      <c r="J46" s="29">
        <f t="shared" si="0"/>
        <v>0</v>
      </c>
      <c r="K46" s="28">
        <f>ROUND(J46*E46,2)</f>
        <v>0</v>
      </c>
    </row>
    <row r="47" spans="1:12" ht="15">
      <c r="A47" s="66" t="s">
        <v>298</v>
      </c>
      <c r="B47" s="42" t="s">
        <v>41</v>
      </c>
      <c r="C47" s="38" t="s">
        <v>154</v>
      </c>
      <c r="D47" s="26" t="s">
        <v>42</v>
      </c>
      <c r="E47" s="40">
        <v>7.4</v>
      </c>
      <c r="F47" s="21" t="s">
        <v>2</v>
      </c>
      <c r="G47" s="28"/>
      <c r="H47" s="29"/>
      <c r="I47" s="33">
        <v>0.21</v>
      </c>
      <c r="J47" s="29">
        <f t="shared" si="0"/>
        <v>0</v>
      </c>
      <c r="K47" s="28">
        <f>ROUND(J47*E47,2)</f>
        <v>0</v>
      </c>
    </row>
    <row r="48" spans="1:12" ht="22.5">
      <c r="A48" s="66" t="s">
        <v>299</v>
      </c>
      <c r="B48" s="42" t="s">
        <v>43</v>
      </c>
      <c r="C48" s="38" t="s">
        <v>154</v>
      </c>
      <c r="D48" s="26" t="s">
        <v>44</v>
      </c>
      <c r="E48" s="40">
        <v>6.45</v>
      </c>
      <c r="F48" s="21" t="s">
        <v>2</v>
      </c>
      <c r="G48" s="28"/>
      <c r="H48" s="29"/>
      <c r="I48" s="33">
        <v>0.21</v>
      </c>
      <c r="J48" s="29">
        <f t="shared" si="0"/>
        <v>0</v>
      </c>
      <c r="K48" s="28">
        <f>ROUND(J48*E48,2)</f>
        <v>0</v>
      </c>
    </row>
    <row r="49" spans="1:13">
      <c r="A49" s="30" t="s">
        <v>213</v>
      </c>
      <c r="B49" s="107" t="s">
        <v>300</v>
      </c>
      <c r="C49" s="108"/>
      <c r="D49" s="109"/>
      <c r="E49" s="16"/>
      <c r="F49" s="17"/>
      <c r="G49" s="17"/>
      <c r="H49" s="18"/>
      <c r="I49" s="32"/>
      <c r="J49" s="18"/>
      <c r="K49" s="39">
        <f>SUM(K50:K65)</f>
        <v>0</v>
      </c>
    </row>
    <row r="50" spans="1:13" ht="15">
      <c r="A50" s="92" t="s">
        <v>301</v>
      </c>
      <c r="B50" s="42" t="s">
        <v>45</v>
      </c>
      <c r="C50" s="38" t="s">
        <v>154</v>
      </c>
      <c r="D50" s="26" t="s">
        <v>464</v>
      </c>
      <c r="E50" s="40">
        <v>68.09</v>
      </c>
      <c r="F50" s="21" t="s">
        <v>1</v>
      </c>
      <c r="G50" s="28"/>
      <c r="H50" s="29"/>
      <c r="I50" s="33">
        <v>0.21</v>
      </c>
      <c r="J50" s="29">
        <f t="shared" si="0"/>
        <v>0</v>
      </c>
      <c r="K50" s="28">
        <f>ROUND(J50*E50,2)</f>
        <v>0</v>
      </c>
      <c r="L50" s="85"/>
    </row>
    <row r="51" spans="1:13" ht="22.5">
      <c r="A51" s="92" t="s">
        <v>302</v>
      </c>
      <c r="B51" s="42" t="s">
        <v>48</v>
      </c>
      <c r="C51" s="38" t="s">
        <v>154</v>
      </c>
      <c r="D51" s="26" t="s">
        <v>465</v>
      </c>
      <c r="E51" s="40">
        <v>68.09</v>
      </c>
      <c r="F51" s="21" t="s">
        <v>1</v>
      </c>
      <c r="G51" s="28"/>
      <c r="H51" s="29"/>
      <c r="I51" s="33">
        <v>0.21</v>
      </c>
      <c r="J51" s="29">
        <f t="shared" si="0"/>
        <v>0</v>
      </c>
      <c r="K51" s="28">
        <f>ROUND(J51*E51,2)</f>
        <v>0</v>
      </c>
    </row>
    <row r="52" spans="1:13" ht="15">
      <c r="A52" s="92" t="s">
        <v>303</v>
      </c>
      <c r="B52" s="42" t="s">
        <v>45</v>
      </c>
      <c r="C52" s="38" t="s">
        <v>154</v>
      </c>
      <c r="D52" s="26" t="s">
        <v>466</v>
      </c>
      <c r="E52" s="40">
        <v>50.4</v>
      </c>
      <c r="F52" s="21" t="s">
        <v>1</v>
      </c>
      <c r="G52" s="28"/>
      <c r="H52" s="29"/>
      <c r="I52" s="33">
        <v>0.21</v>
      </c>
      <c r="J52" s="29">
        <f t="shared" si="0"/>
        <v>0</v>
      </c>
      <c r="K52" s="28">
        <f>ROUND(J52*E52,2)</f>
        <v>0</v>
      </c>
    </row>
    <row r="53" spans="1:13" ht="15">
      <c r="A53" s="92" t="s">
        <v>304</v>
      </c>
      <c r="B53" s="42" t="s">
        <v>47</v>
      </c>
      <c r="C53" s="38" t="s">
        <v>154</v>
      </c>
      <c r="D53" s="26" t="s">
        <v>467</v>
      </c>
      <c r="E53" s="40">
        <v>19.04</v>
      </c>
      <c r="F53" s="21" t="s">
        <v>1</v>
      </c>
      <c r="G53" s="28"/>
      <c r="H53" s="29"/>
      <c r="I53" s="33">
        <v>0.21</v>
      </c>
      <c r="J53" s="29">
        <f t="shared" si="0"/>
        <v>0</v>
      </c>
      <c r="K53" s="28">
        <f>ROUND(J53*E53,2)</f>
        <v>0</v>
      </c>
    </row>
    <row r="54" spans="1:13" ht="15">
      <c r="A54" s="92" t="s">
        <v>305</v>
      </c>
      <c r="B54" s="42" t="s">
        <v>48</v>
      </c>
      <c r="C54" s="38" t="s">
        <v>154</v>
      </c>
      <c r="D54" s="26" t="s">
        <v>468</v>
      </c>
      <c r="E54" s="40">
        <v>31.36</v>
      </c>
      <c r="F54" s="21" t="s">
        <v>1</v>
      </c>
      <c r="G54" s="28"/>
      <c r="H54" s="29"/>
      <c r="I54" s="33">
        <v>0.21</v>
      </c>
      <c r="J54" s="29">
        <f t="shared" si="0"/>
        <v>0</v>
      </c>
      <c r="K54" s="28">
        <f>ROUND(J54*E54,2)</f>
        <v>0</v>
      </c>
    </row>
    <row r="55" spans="1:13" ht="15">
      <c r="A55" s="92" t="s">
        <v>306</v>
      </c>
      <c r="B55" s="42" t="s">
        <v>45</v>
      </c>
      <c r="C55" s="38" t="s">
        <v>154</v>
      </c>
      <c r="D55" s="26" t="s">
        <v>469</v>
      </c>
      <c r="E55" s="40">
        <v>13.66</v>
      </c>
      <c r="F55" s="21" t="s">
        <v>1</v>
      </c>
      <c r="G55" s="28"/>
      <c r="H55" s="29"/>
      <c r="I55" s="33">
        <v>0.21</v>
      </c>
      <c r="J55" s="29">
        <f t="shared" si="0"/>
        <v>0</v>
      </c>
      <c r="K55" s="28">
        <f>ROUND(J55*E55,2)</f>
        <v>0</v>
      </c>
    </row>
    <row r="56" spans="1:13" ht="15">
      <c r="A56" s="92" t="s">
        <v>307</v>
      </c>
      <c r="B56" s="42" t="s">
        <v>48</v>
      </c>
      <c r="C56" s="38" t="s">
        <v>154</v>
      </c>
      <c r="D56" s="26" t="s">
        <v>470</v>
      </c>
      <c r="E56" s="40">
        <v>13.66</v>
      </c>
      <c r="F56" s="21" t="s">
        <v>1</v>
      </c>
      <c r="G56" s="28"/>
      <c r="H56" s="29"/>
      <c r="I56" s="33">
        <v>0.21</v>
      </c>
      <c r="J56" s="29">
        <f t="shared" si="0"/>
        <v>0</v>
      </c>
      <c r="K56" s="28">
        <f>ROUND(J56*E56,2)</f>
        <v>0</v>
      </c>
    </row>
    <row r="57" spans="1:13" ht="33.75">
      <c r="A57" s="92" t="s">
        <v>308</v>
      </c>
      <c r="B57" s="65">
        <v>87298</v>
      </c>
      <c r="C57" s="38" t="s">
        <v>423</v>
      </c>
      <c r="D57" s="26" t="s">
        <v>471</v>
      </c>
      <c r="E57" s="51">
        <v>0.71</v>
      </c>
      <c r="F57" s="21" t="s">
        <v>3</v>
      </c>
      <c r="G57" s="28"/>
      <c r="H57" s="29"/>
      <c r="I57" s="33">
        <v>0.21</v>
      </c>
      <c r="J57" s="29">
        <f>ROUND(H57*(1+I57),2)</f>
        <v>0</v>
      </c>
      <c r="K57" s="28">
        <f>ROUND(J57*E57,2)</f>
        <v>0</v>
      </c>
    </row>
    <row r="58" spans="1:13" ht="33.75">
      <c r="A58" s="92" t="s">
        <v>309</v>
      </c>
      <c r="B58" s="50" t="s">
        <v>50</v>
      </c>
      <c r="C58" s="38" t="s">
        <v>154</v>
      </c>
      <c r="D58" s="26" t="s">
        <v>51</v>
      </c>
      <c r="E58" s="40">
        <v>14.2</v>
      </c>
      <c r="F58" s="21" t="s">
        <v>1</v>
      </c>
      <c r="G58" s="28"/>
      <c r="H58" s="29"/>
      <c r="I58" s="33">
        <v>0.21</v>
      </c>
      <c r="J58" s="29">
        <f t="shared" si="0"/>
        <v>0</v>
      </c>
      <c r="K58" s="28">
        <f>ROUND(J58*E58,2)</f>
        <v>0</v>
      </c>
    </row>
    <row r="59" spans="1:13" ht="33.75">
      <c r="A59" s="92" t="s">
        <v>310</v>
      </c>
      <c r="B59" s="42" t="s">
        <v>52</v>
      </c>
      <c r="C59" s="38" t="s">
        <v>154</v>
      </c>
      <c r="D59" s="26" t="s">
        <v>53</v>
      </c>
      <c r="E59" s="40">
        <v>13.25</v>
      </c>
      <c r="F59" s="21" t="s">
        <v>2</v>
      </c>
      <c r="G59" s="28"/>
      <c r="H59" s="29"/>
      <c r="I59" s="33">
        <v>0.21</v>
      </c>
      <c r="J59" s="29">
        <f t="shared" si="0"/>
        <v>0</v>
      </c>
      <c r="K59" s="28">
        <f>ROUND(J59*E59,2)</f>
        <v>0</v>
      </c>
    </row>
    <row r="60" spans="1:13" ht="22.5">
      <c r="A60" s="92" t="s">
        <v>311</v>
      </c>
      <c r="B60" s="42" t="s">
        <v>54</v>
      </c>
      <c r="C60" s="38" t="s">
        <v>154</v>
      </c>
      <c r="D60" s="26" t="s">
        <v>55</v>
      </c>
      <c r="E60" s="40">
        <v>14.2</v>
      </c>
      <c r="F60" s="21" t="s">
        <v>1</v>
      </c>
      <c r="G60" s="28"/>
      <c r="H60" s="29"/>
      <c r="I60" s="33">
        <v>0.21</v>
      </c>
      <c r="J60" s="29">
        <f t="shared" si="0"/>
        <v>0</v>
      </c>
      <c r="K60" s="28">
        <f>ROUND(J60*E60,2)</f>
        <v>0</v>
      </c>
    </row>
    <row r="61" spans="1:13" ht="33.75">
      <c r="A61" s="92" t="s">
        <v>312</v>
      </c>
      <c r="B61" s="42" t="s">
        <v>56</v>
      </c>
      <c r="C61" s="38" t="s">
        <v>154</v>
      </c>
      <c r="D61" s="26" t="s">
        <v>57</v>
      </c>
      <c r="E61" s="40">
        <v>13.25</v>
      </c>
      <c r="F61" s="21" t="s">
        <v>2</v>
      </c>
      <c r="G61" s="28"/>
      <c r="H61" s="29"/>
      <c r="I61" s="33">
        <v>0.21</v>
      </c>
      <c r="J61" s="29">
        <f t="shared" si="0"/>
        <v>0</v>
      </c>
      <c r="K61" s="28">
        <f>ROUND(J61*E61,2)</f>
        <v>0</v>
      </c>
      <c r="M61" s="85"/>
    </row>
    <row r="62" spans="1:13" ht="20.25" customHeight="1">
      <c r="A62" s="92" t="s">
        <v>313</v>
      </c>
      <c r="B62" s="68">
        <v>98689</v>
      </c>
      <c r="C62" s="38" t="s">
        <v>423</v>
      </c>
      <c r="D62" s="26" t="s">
        <v>186</v>
      </c>
      <c r="E62" s="40">
        <v>1.5</v>
      </c>
      <c r="F62" s="21" t="s">
        <v>2</v>
      </c>
      <c r="G62" s="28"/>
      <c r="H62" s="29"/>
      <c r="I62" s="33">
        <v>0.21</v>
      </c>
      <c r="J62" s="29">
        <f t="shared" si="0"/>
        <v>0</v>
      </c>
      <c r="K62" s="28">
        <f>ROUND(J62*E62,2)</f>
        <v>0</v>
      </c>
    </row>
    <row r="63" spans="1:13" ht="33.75">
      <c r="A63" s="92" t="s">
        <v>314</v>
      </c>
      <c r="B63" s="69">
        <v>87273</v>
      </c>
      <c r="C63" s="38" t="s">
        <v>423</v>
      </c>
      <c r="D63" s="26" t="s">
        <v>247</v>
      </c>
      <c r="E63" s="40">
        <v>17.600000000000001</v>
      </c>
      <c r="F63" s="21" t="s">
        <v>1</v>
      </c>
      <c r="G63" s="28"/>
      <c r="H63" s="29"/>
      <c r="I63" s="33">
        <v>0.21</v>
      </c>
      <c r="J63" s="29">
        <f t="shared" si="0"/>
        <v>0</v>
      </c>
      <c r="K63" s="28">
        <f>ROUND(J63*E63,2)</f>
        <v>0</v>
      </c>
    </row>
    <row r="64" spans="1:13" ht="45">
      <c r="A64" s="92" t="s">
        <v>417</v>
      </c>
      <c r="B64" s="8">
        <v>94993</v>
      </c>
      <c r="C64" s="38" t="s">
        <v>423</v>
      </c>
      <c r="D64" s="26" t="s">
        <v>472</v>
      </c>
      <c r="E64" s="40">
        <v>27.11</v>
      </c>
      <c r="F64" s="21" t="s">
        <v>1</v>
      </c>
      <c r="G64" s="29"/>
      <c r="H64" s="29"/>
      <c r="I64" s="33">
        <v>0.21</v>
      </c>
      <c r="J64" s="29">
        <f t="shared" ref="J64" si="5">ROUND(H64*(1+I64),2)</f>
        <v>0</v>
      </c>
      <c r="K64" s="28">
        <f>ROUND(J64*E64,2)</f>
        <v>0</v>
      </c>
    </row>
    <row r="65" spans="1:12">
      <c r="A65" s="92" t="s">
        <v>450</v>
      </c>
      <c r="B65" s="67" t="s">
        <v>249</v>
      </c>
      <c r="C65" s="38" t="s">
        <v>240</v>
      </c>
      <c r="D65" s="26" t="s">
        <v>241</v>
      </c>
      <c r="E65" s="40">
        <v>176</v>
      </c>
      <c r="F65" s="21" t="s">
        <v>1</v>
      </c>
      <c r="G65" s="28"/>
      <c r="H65" s="29"/>
      <c r="I65" s="33">
        <v>0.21</v>
      </c>
      <c r="J65" s="29">
        <f t="shared" ref="J65" si="6">ROUND(H65*(1+I65),2)</f>
        <v>0</v>
      </c>
      <c r="K65" s="28">
        <f>ROUND(J65*E65,2)</f>
        <v>0</v>
      </c>
    </row>
    <row r="66" spans="1:12">
      <c r="A66" s="30" t="s">
        <v>214</v>
      </c>
      <c r="B66" s="107" t="s">
        <v>419</v>
      </c>
      <c r="C66" s="108"/>
      <c r="D66" s="109"/>
      <c r="E66" s="16"/>
      <c r="F66" s="17"/>
      <c r="G66" s="17"/>
      <c r="H66" s="18"/>
      <c r="I66" s="32"/>
      <c r="J66" s="18"/>
      <c r="K66" s="39">
        <f>SUM(K67:K77)</f>
        <v>0</v>
      </c>
    </row>
    <row r="67" spans="1:12" ht="15">
      <c r="A67" s="66" t="s">
        <v>315</v>
      </c>
      <c r="B67" s="42" t="s">
        <v>70</v>
      </c>
      <c r="C67" s="37" t="s">
        <v>154</v>
      </c>
      <c r="D67" s="26" t="s">
        <v>71</v>
      </c>
      <c r="E67" s="40">
        <v>3.15</v>
      </c>
      <c r="F67" s="21" t="s">
        <v>1</v>
      </c>
      <c r="G67" s="28"/>
      <c r="H67" s="29"/>
      <c r="I67" s="33">
        <v>0.21</v>
      </c>
      <c r="J67" s="29">
        <f t="shared" si="0"/>
        <v>0</v>
      </c>
      <c r="K67" s="28">
        <f>ROUND(J67*E67,2)</f>
        <v>0</v>
      </c>
    </row>
    <row r="68" spans="1:12" ht="15">
      <c r="A68" s="66" t="s">
        <v>316</v>
      </c>
      <c r="B68" s="42" t="s">
        <v>66</v>
      </c>
      <c r="C68" s="37" t="s">
        <v>154</v>
      </c>
      <c r="D68" s="26" t="s">
        <v>67</v>
      </c>
      <c r="E68" s="40">
        <v>0.48</v>
      </c>
      <c r="F68" s="21" t="s">
        <v>1</v>
      </c>
      <c r="G68" s="28"/>
      <c r="H68" s="29"/>
      <c r="I68" s="33">
        <v>0.21</v>
      </c>
      <c r="J68" s="29">
        <f t="shared" si="0"/>
        <v>0</v>
      </c>
      <c r="K68" s="28">
        <f>ROUND(J68*E68,2)</f>
        <v>0</v>
      </c>
    </row>
    <row r="69" spans="1:12" ht="15">
      <c r="A69" s="66" t="s">
        <v>319</v>
      </c>
      <c r="B69" s="42" t="s">
        <v>68</v>
      </c>
      <c r="C69" s="37" t="s">
        <v>154</v>
      </c>
      <c r="D69" s="26" t="s">
        <v>69</v>
      </c>
      <c r="E69" s="40">
        <v>1.2</v>
      </c>
      <c r="F69" s="21" t="s">
        <v>1</v>
      </c>
      <c r="G69" s="28"/>
      <c r="H69" s="29"/>
      <c r="I69" s="33">
        <v>0.21</v>
      </c>
      <c r="J69" s="29">
        <f t="shared" si="0"/>
        <v>0</v>
      </c>
      <c r="K69" s="28">
        <f>ROUND(J69*E69,2)</f>
        <v>0</v>
      </c>
    </row>
    <row r="70" spans="1:12" ht="22.5">
      <c r="A70" s="66" t="s">
        <v>320</v>
      </c>
      <c r="B70" s="42">
        <v>100701</v>
      </c>
      <c r="C70" s="37" t="s">
        <v>423</v>
      </c>
      <c r="D70" s="26" t="s">
        <v>431</v>
      </c>
      <c r="E70" s="40">
        <v>1.94</v>
      </c>
      <c r="F70" s="21" t="s">
        <v>1</v>
      </c>
      <c r="G70" s="28"/>
      <c r="H70" s="29"/>
      <c r="I70" s="33">
        <v>0.21</v>
      </c>
      <c r="J70" s="29">
        <f t="shared" si="0"/>
        <v>0</v>
      </c>
      <c r="K70" s="28">
        <f>ROUND(J70*E70,2)</f>
        <v>0</v>
      </c>
    </row>
    <row r="71" spans="1:12" ht="22.5">
      <c r="A71" s="66" t="s">
        <v>317</v>
      </c>
      <c r="B71" s="70">
        <v>8002076</v>
      </c>
      <c r="C71" s="37" t="s">
        <v>420</v>
      </c>
      <c r="D71" s="26" t="s">
        <v>421</v>
      </c>
      <c r="E71" s="40">
        <v>1.68</v>
      </c>
      <c r="F71" s="21" t="s">
        <v>1</v>
      </c>
      <c r="G71" s="28"/>
      <c r="H71" s="29"/>
      <c r="I71" s="33">
        <v>0.21</v>
      </c>
      <c r="J71" s="29">
        <f t="shared" si="0"/>
        <v>0</v>
      </c>
      <c r="K71" s="28">
        <f>ROUND(J71*E71,2)</f>
        <v>0</v>
      </c>
    </row>
    <row r="72" spans="1:12" ht="15">
      <c r="A72" s="66" t="s">
        <v>321</v>
      </c>
      <c r="B72" s="42" t="s">
        <v>72</v>
      </c>
      <c r="C72" s="37" t="s">
        <v>154</v>
      </c>
      <c r="D72" s="26" t="s">
        <v>73</v>
      </c>
      <c r="E72" s="40">
        <v>2</v>
      </c>
      <c r="F72" s="21" t="s">
        <v>0</v>
      </c>
      <c r="G72" s="28"/>
      <c r="H72" s="29"/>
      <c r="I72" s="33">
        <v>0.21</v>
      </c>
      <c r="J72" s="29">
        <f t="shared" si="0"/>
        <v>0</v>
      </c>
      <c r="K72" s="28">
        <f>ROUND(J72*E72,2)</f>
        <v>0</v>
      </c>
    </row>
    <row r="73" spans="1:12" ht="15">
      <c r="A73" s="52"/>
      <c r="B73" s="122" t="s">
        <v>322</v>
      </c>
      <c r="C73" s="122"/>
      <c r="D73" s="122"/>
      <c r="E73" s="53"/>
      <c r="F73" s="54"/>
      <c r="G73" s="54"/>
      <c r="H73" s="55"/>
      <c r="I73" s="48"/>
      <c r="J73" s="47"/>
      <c r="K73" s="47"/>
    </row>
    <row r="74" spans="1:12" ht="22.5">
      <c r="A74" s="93" t="s">
        <v>323</v>
      </c>
      <c r="B74" s="80">
        <v>98522</v>
      </c>
      <c r="C74" s="37" t="s">
        <v>423</v>
      </c>
      <c r="D74" s="26" t="s">
        <v>187</v>
      </c>
      <c r="E74" s="40">
        <v>72.8</v>
      </c>
      <c r="F74" s="21" t="s">
        <v>2</v>
      </c>
      <c r="G74" s="28"/>
      <c r="H74" s="29"/>
      <c r="I74" s="33">
        <v>0.21</v>
      </c>
      <c r="J74" s="29">
        <f t="shared" si="0"/>
        <v>0</v>
      </c>
      <c r="K74" s="28">
        <f>ROUND(J74*E74,2)</f>
        <v>0</v>
      </c>
    </row>
    <row r="75" spans="1:12" ht="22.5">
      <c r="A75" s="93" t="s">
        <v>324</v>
      </c>
      <c r="B75" s="81" t="s">
        <v>64</v>
      </c>
      <c r="C75" s="37" t="s">
        <v>154</v>
      </c>
      <c r="D75" s="26" t="s">
        <v>65</v>
      </c>
      <c r="E75" s="40">
        <v>8</v>
      </c>
      <c r="F75" s="21" t="s">
        <v>1</v>
      </c>
      <c r="G75" s="28"/>
      <c r="H75" s="29"/>
      <c r="I75" s="33">
        <v>0.21</v>
      </c>
      <c r="J75" s="29">
        <f t="shared" si="0"/>
        <v>0</v>
      </c>
      <c r="K75" s="28">
        <f>ROUND(J75*E75,2)</f>
        <v>0</v>
      </c>
    </row>
    <row r="76" spans="1:12">
      <c r="A76" s="93" t="s">
        <v>325</v>
      </c>
      <c r="B76" s="81" t="s">
        <v>82</v>
      </c>
      <c r="C76" s="37" t="s">
        <v>154</v>
      </c>
      <c r="D76" s="26" t="s">
        <v>83</v>
      </c>
      <c r="E76" s="40">
        <v>1.8</v>
      </c>
      <c r="F76" s="21" t="s">
        <v>1</v>
      </c>
      <c r="G76" s="28"/>
      <c r="H76" s="29"/>
      <c r="I76" s="33">
        <v>0.21</v>
      </c>
      <c r="J76" s="29">
        <f t="shared" si="0"/>
        <v>0</v>
      </c>
      <c r="K76" s="28">
        <f>ROUND(J76*E76,2)</f>
        <v>0</v>
      </c>
    </row>
    <row r="77" spans="1:12" ht="15">
      <c r="A77" s="93" t="s">
        <v>326</v>
      </c>
      <c r="B77" s="79" t="s">
        <v>72</v>
      </c>
      <c r="C77" s="37" t="s">
        <v>154</v>
      </c>
      <c r="D77" s="26" t="s">
        <v>73</v>
      </c>
      <c r="E77" s="40">
        <v>4</v>
      </c>
      <c r="F77" s="21" t="s">
        <v>0</v>
      </c>
      <c r="G77" s="28"/>
      <c r="H77" s="29"/>
      <c r="I77" s="33">
        <v>0.21</v>
      </c>
      <c r="J77" s="29">
        <f t="shared" si="0"/>
        <v>0</v>
      </c>
      <c r="K77" s="28">
        <f>ROUND(J77*E77,2)</f>
        <v>0</v>
      </c>
    </row>
    <row r="78" spans="1:12">
      <c r="A78" s="30" t="s">
        <v>215</v>
      </c>
      <c r="B78" s="107" t="s">
        <v>74</v>
      </c>
      <c r="C78" s="108"/>
      <c r="D78" s="109"/>
      <c r="E78" s="16"/>
      <c r="F78" s="17"/>
      <c r="G78" s="17"/>
      <c r="H78" s="18"/>
      <c r="I78" s="32"/>
      <c r="J78" s="18"/>
      <c r="K78" s="39">
        <f>SUM(K79:K82)</f>
        <v>0</v>
      </c>
    </row>
    <row r="79" spans="1:12" ht="28.5" customHeight="1">
      <c r="A79" s="94" t="s">
        <v>451</v>
      </c>
      <c r="B79" s="86" t="s">
        <v>75</v>
      </c>
      <c r="C79" s="37" t="s">
        <v>154</v>
      </c>
      <c r="D79" s="26" t="s">
        <v>76</v>
      </c>
      <c r="E79" s="40">
        <v>98.3</v>
      </c>
      <c r="F79" s="21" t="s">
        <v>1</v>
      </c>
      <c r="G79" s="28"/>
      <c r="H79" s="29"/>
      <c r="I79" s="33">
        <v>0.21</v>
      </c>
      <c r="J79" s="29">
        <f t="shared" si="0"/>
        <v>0</v>
      </c>
      <c r="K79" s="28">
        <f>ROUND(J79*E79,2)</f>
        <v>0</v>
      </c>
      <c r="L79" s="85"/>
    </row>
    <row r="80" spans="1:12" ht="22.5">
      <c r="A80" s="94" t="s">
        <v>327</v>
      </c>
      <c r="B80" s="75" t="s">
        <v>80</v>
      </c>
      <c r="C80" s="37" t="s">
        <v>154</v>
      </c>
      <c r="D80" s="26" t="s">
        <v>473</v>
      </c>
      <c r="E80" s="40">
        <v>13.42</v>
      </c>
      <c r="F80" s="21" t="s">
        <v>1</v>
      </c>
      <c r="G80" s="28"/>
      <c r="H80" s="29"/>
      <c r="I80" s="33">
        <v>0.21</v>
      </c>
      <c r="J80" s="29">
        <f t="shared" si="0"/>
        <v>0</v>
      </c>
      <c r="K80" s="28">
        <f>ROUND(J80*E80,2)</f>
        <v>0</v>
      </c>
    </row>
    <row r="81" spans="1:12" ht="22.5">
      <c r="A81" s="94" t="s">
        <v>328</v>
      </c>
      <c r="B81" s="75" t="s">
        <v>79</v>
      </c>
      <c r="C81" s="37" t="s">
        <v>154</v>
      </c>
      <c r="D81" s="26" t="s">
        <v>474</v>
      </c>
      <c r="E81" s="40">
        <v>17.899999999999999</v>
      </c>
      <c r="F81" s="21" t="s">
        <v>1</v>
      </c>
      <c r="G81" s="28"/>
      <c r="H81" s="29"/>
      <c r="I81" s="33">
        <v>0.21</v>
      </c>
      <c r="J81" s="29">
        <f t="shared" ref="J81" si="7">ROUND(H81*(1+I81),2)</f>
        <v>0</v>
      </c>
      <c r="K81" s="28">
        <f>ROUND(J81*E81,2)</f>
        <v>0</v>
      </c>
    </row>
    <row r="82" spans="1:12" ht="33.75">
      <c r="A82" s="94" t="s">
        <v>329</v>
      </c>
      <c r="B82" s="103">
        <v>102213</v>
      </c>
      <c r="C82" s="37" t="s">
        <v>423</v>
      </c>
      <c r="D82" s="26" t="s">
        <v>475</v>
      </c>
      <c r="E82" s="40">
        <v>9.75</v>
      </c>
      <c r="F82" s="21" t="s">
        <v>1</v>
      </c>
      <c r="G82" s="28"/>
      <c r="H82" s="29"/>
      <c r="I82" s="33">
        <v>0.21</v>
      </c>
      <c r="J82" s="29">
        <f t="shared" ref="J82:J143" si="8">ROUND(H82*(1+I82),2)</f>
        <v>0</v>
      </c>
      <c r="K82" s="28">
        <f>ROUND(J82*E82,2)</f>
        <v>0</v>
      </c>
    </row>
    <row r="83" spans="1:12">
      <c r="A83" s="30" t="s">
        <v>216</v>
      </c>
      <c r="B83" s="107" t="s">
        <v>385</v>
      </c>
      <c r="C83" s="108"/>
      <c r="D83" s="109"/>
      <c r="E83" s="16"/>
      <c r="F83" s="17"/>
      <c r="G83" s="17"/>
      <c r="H83" s="18"/>
      <c r="I83" s="32"/>
      <c r="J83" s="18"/>
      <c r="K83" s="59">
        <f>SUM(K85:K148)</f>
        <v>0</v>
      </c>
    </row>
    <row r="84" spans="1:12" ht="14.25" customHeight="1">
      <c r="A84" s="56"/>
      <c r="B84" s="119" t="s">
        <v>330</v>
      </c>
      <c r="C84" s="120"/>
      <c r="D84" s="120"/>
      <c r="E84" s="120"/>
      <c r="F84" s="120"/>
      <c r="G84" s="120"/>
      <c r="H84" s="120"/>
      <c r="I84" s="121"/>
      <c r="J84" s="57"/>
      <c r="K84" s="60"/>
    </row>
    <row r="85" spans="1:12" ht="33.75">
      <c r="A85" s="93" t="s">
        <v>318</v>
      </c>
      <c r="B85" s="58">
        <v>101498</v>
      </c>
      <c r="C85" s="37" t="s">
        <v>423</v>
      </c>
      <c r="D85" s="26" t="s">
        <v>175</v>
      </c>
      <c r="E85" s="88">
        <v>1</v>
      </c>
      <c r="F85" s="21" t="s">
        <v>0</v>
      </c>
      <c r="G85" s="28"/>
      <c r="H85" s="29"/>
      <c r="I85" s="33">
        <v>0.21</v>
      </c>
      <c r="J85" s="29">
        <f t="shared" si="8"/>
        <v>0</v>
      </c>
      <c r="K85" s="28">
        <f>ROUND(J85*E85,2)</f>
        <v>0</v>
      </c>
    </row>
    <row r="86" spans="1:12">
      <c r="A86" s="93" t="s">
        <v>331</v>
      </c>
      <c r="B86" s="56" t="s">
        <v>60</v>
      </c>
      <c r="C86" s="37" t="s">
        <v>154</v>
      </c>
      <c r="D86" s="26" t="s">
        <v>61</v>
      </c>
      <c r="E86" s="88">
        <v>0.55000000000000004</v>
      </c>
      <c r="F86" s="21" t="s">
        <v>1</v>
      </c>
      <c r="G86" s="28"/>
      <c r="H86" s="29"/>
      <c r="I86" s="33">
        <v>0.21</v>
      </c>
      <c r="J86" s="29">
        <f t="shared" si="8"/>
        <v>0</v>
      </c>
      <c r="K86" s="28">
        <f>ROUND(J86*E86,2)</f>
        <v>0</v>
      </c>
      <c r="L86" s="25"/>
    </row>
    <row r="87" spans="1:12">
      <c r="A87" s="93" t="s">
        <v>332</v>
      </c>
      <c r="B87" s="56" t="s">
        <v>80</v>
      </c>
      <c r="C87" s="37" t="s">
        <v>154</v>
      </c>
      <c r="D87" s="26" t="s">
        <v>81</v>
      </c>
      <c r="E87" s="88">
        <v>1</v>
      </c>
      <c r="F87" s="21" t="s">
        <v>1</v>
      </c>
      <c r="G87" s="28"/>
      <c r="H87" s="29"/>
      <c r="I87" s="33">
        <v>0.21</v>
      </c>
      <c r="J87" s="29">
        <f t="shared" si="8"/>
        <v>0</v>
      </c>
      <c r="K87" s="28">
        <f>ROUND(J87*E87,2)</f>
        <v>0</v>
      </c>
    </row>
    <row r="88" spans="1:12">
      <c r="A88" s="93" t="s">
        <v>333</v>
      </c>
      <c r="B88" s="56" t="s">
        <v>72</v>
      </c>
      <c r="C88" s="37" t="s">
        <v>154</v>
      </c>
      <c r="D88" s="26" t="s">
        <v>73</v>
      </c>
      <c r="E88" s="88">
        <v>2</v>
      </c>
      <c r="F88" s="21" t="s">
        <v>0</v>
      </c>
      <c r="G88" s="28"/>
      <c r="H88" s="29"/>
      <c r="I88" s="33">
        <v>0.21</v>
      </c>
      <c r="J88" s="29">
        <f t="shared" si="8"/>
        <v>0</v>
      </c>
      <c r="K88" s="28">
        <f>ROUND(J88*E88,2)</f>
        <v>0</v>
      </c>
    </row>
    <row r="89" spans="1:12" ht="22.5">
      <c r="A89" s="93" t="s">
        <v>334</v>
      </c>
      <c r="B89" s="42">
        <v>41195</v>
      </c>
      <c r="C89" s="37" t="s">
        <v>206</v>
      </c>
      <c r="D89" s="26" t="s">
        <v>260</v>
      </c>
      <c r="E89" s="88">
        <v>1</v>
      </c>
      <c r="F89" s="21" t="s">
        <v>0</v>
      </c>
      <c r="G89" s="28"/>
      <c r="H89" s="29"/>
      <c r="I89" s="33">
        <v>0.21</v>
      </c>
      <c r="J89" s="29">
        <f t="shared" si="8"/>
        <v>0</v>
      </c>
      <c r="K89" s="28">
        <f>ROUND(J89*E89,2)</f>
        <v>0</v>
      </c>
    </row>
    <row r="90" spans="1:12" ht="22.5" customHeight="1">
      <c r="A90" s="93" t="s">
        <v>336</v>
      </c>
      <c r="B90" s="42" t="s">
        <v>130</v>
      </c>
      <c r="C90" s="37" t="s">
        <v>154</v>
      </c>
      <c r="D90" s="26" t="s">
        <v>226</v>
      </c>
      <c r="E90" s="88">
        <v>1</v>
      </c>
      <c r="F90" s="21" t="s">
        <v>0</v>
      </c>
      <c r="G90" s="28"/>
      <c r="H90" s="29"/>
      <c r="I90" s="33">
        <v>0.21</v>
      </c>
      <c r="J90" s="29">
        <f t="shared" ref="J90:J96" si="9">ROUND(H90*(1+I90),2)</f>
        <v>0</v>
      </c>
      <c r="K90" s="28">
        <f>ROUND(J90*E90,2)</f>
        <v>0</v>
      </c>
    </row>
    <row r="91" spans="1:12" ht="22.5" customHeight="1">
      <c r="A91" s="93" t="s">
        <v>337</v>
      </c>
      <c r="B91" s="42" t="s">
        <v>100</v>
      </c>
      <c r="C91" s="37" t="s">
        <v>154</v>
      </c>
      <c r="D91" s="26" t="s">
        <v>101</v>
      </c>
      <c r="E91" s="88">
        <v>1</v>
      </c>
      <c r="F91" s="21" t="s">
        <v>2</v>
      </c>
      <c r="G91" s="28"/>
      <c r="H91" s="29"/>
      <c r="I91" s="33">
        <v>0.21</v>
      </c>
      <c r="J91" s="29">
        <f t="shared" si="9"/>
        <v>0</v>
      </c>
      <c r="K91" s="28">
        <f>ROUND(J91*E91,2)</f>
        <v>0</v>
      </c>
    </row>
    <row r="92" spans="1:12" ht="22.5" customHeight="1">
      <c r="A92" s="93" t="s">
        <v>338</v>
      </c>
      <c r="B92" s="42" t="s">
        <v>128</v>
      </c>
      <c r="C92" s="37" t="s">
        <v>154</v>
      </c>
      <c r="D92" s="26" t="s">
        <v>129</v>
      </c>
      <c r="E92" s="88">
        <v>1</v>
      </c>
      <c r="F92" s="21" t="s">
        <v>0</v>
      </c>
      <c r="G92" s="28"/>
      <c r="H92" s="29"/>
      <c r="I92" s="33">
        <v>0.21</v>
      </c>
      <c r="J92" s="29">
        <f t="shared" si="9"/>
        <v>0</v>
      </c>
      <c r="K92" s="28">
        <f>ROUND(J92*E92,2)</f>
        <v>0</v>
      </c>
    </row>
    <row r="93" spans="1:12" ht="22.5" customHeight="1">
      <c r="A93" s="93" t="s">
        <v>339</v>
      </c>
      <c r="B93" s="42" t="s">
        <v>102</v>
      </c>
      <c r="C93" s="37" t="s">
        <v>154</v>
      </c>
      <c r="D93" s="26" t="s">
        <v>103</v>
      </c>
      <c r="E93" s="88">
        <v>1</v>
      </c>
      <c r="F93" s="21" t="s">
        <v>0</v>
      </c>
      <c r="G93" s="28"/>
      <c r="H93" s="29"/>
      <c r="I93" s="33">
        <v>0.21</v>
      </c>
      <c r="J93" s="29">
        <f t="shared" si="9"/>
        <v>0</v>
      </c>
      <c r="K93" s="28">
        <f>ROUND(J93*E93,2)</f>
        <v>0</v>
      </c>
    </row>
    <row r="94" spans="1:12" ht="22.5">
      <c r="A94" s="93" t="s">
        <v>340</v>
      </c>
      <c r="B94" s="42" t="s">
        <v>131</v>
      </c>
      <c r="C94" s="37" t="s">
        <v>154</v>
      </c>
      <c r="D94" s="26" t="s">
        <v>132</v>
      </c>
      <c r="E94" s="88">
        <v>1</v>
      </c>
      <c r="F94" s="21" t="s">
        <v>0</v>
      </c>
      <c r="G94" s="28"/>
      <c r="H94" s="29"/>
      <c r="I94" s="33">
        <v>0.21</v>
      </c>
      <c r="J94" s="29">
        <f t="shared" si="9"/>
        <v>0</v>
      </c>
      <c r="K94" s="28">
        <f>ROUND(J94*E94,2)</f>
        <v>0</v>
      </c>
    </row>
    <row r="95" spans="1:12" ht="22.5">
      <c r="A95" s="93" t="s">
        <v>341</v>
      </c>
      <c r="B95" s="42" t="s">
        <v>88</v>
      </c>
      <c r="C95" s="37" t="s">
        <v>154</v>
      </c>
      <c r="D95" s="26" t="s">
        <v>89</v>
      </c>
      <c r="E95" s="88">
        <v>2</v>
      </c>
      <c r="F95" s="21" t="s">
        <v>0</v>
      </c>
      <c r="G95" s="28"/>
      <c r="H95" s="29"/>
      <c r="I95" s="33">
        <v>0.21</v>
      </c>
      <c r="J95" s="29">
        <f t="shared" si="9"/>
        <v>0</v>
      </c>
      <c r="K95" s="28">
        <f>ROUND(J95*E95,2)</f>
        <v>0</v>
      </c>
    </row>
    <row r="96" spans="1:12" ht="22.5" customHeight="1">
      <c r="A96" s="93" t="s">
        <v>342</v>
      </c>
      <c r="B96" s="42" t="s">
        <v>94</v>
      </c>
      <c r="C96" s="37" t="s">
        <v>154</v>
      </c>
      <c r="D96" s="26" t="s">
        <v>95</v>
      </c>
      <c r="E96" s="88">
        <v>1</v>
      </c>
      <c r="F96" s="21" t="s">
        <v>2</v>
      </c>
      <c r="G96" s="28"/>
      <c r="H96" s="29"/>
      <c r="I96" s="33">
        <v>0.21</v>
      </c>
      <c r="J96" s="29">
        <f t="shared" si="9"/>
        <v>0</v>
      </c>
      <c r="K96" s="28">
        <f>ROUND(J96*E96,2)</f>
        <v>0</v>
      </c>
    </row>
    <row r="97" spans="1:11">
      <c r="A97" s="56"/>
      <c r="B97" s="119" t="s">
        <v>335</v>
      </c>
      <c r="C97" s="120"/>
      <c r="D97" s="120"/>
      <c r="E97" s="120"/>
      <c r="F97" s="120"/>
      <c r="G97" s="120"/>
      <c r="H97" s="120"/>
      <c r="I97" s="121"/>
      <c r="J97" s="57"/>
      <c r="K97" s="60"/>
    </row>
    <row r="98" spans="1:11" ht="33.75">
      <c r="A98" s="93" t="s">
        <v>343</v>
      </c>
      <c r="B98" s="42">
        <v>39805</v>
      </c>
      <c r="C98" s="37" t="s">
        <v>206</v>
      </c>
      <c r="D98" s="26" t="s">
        <v>261</v>
      </c>
      <c r="E98" s="88">
        <v>1</v>
      </c>
      <c r="F98" s="21" t="s">
        <v>0</v>
      </c>
      <c r="G98" s="28"/>
      <c r="H98" s="29"/>
      <c r="I98" s="33">
        <v>0.21</v>
      </c>
      <c r="J98" s="29">
        <f t="shared" si="8"/>
        <v>0</v>
      </c>
      <c r="K98" s="28">
        <f>ROUND(J98*E98,2)</f>
        <v>0</v>
      </c>
    </row>
    <row r="99" spans="1:11">
      <c r="A99" s="93" t="s">
        <v>345</v>
      </c>
      <c r="B99" s="58" t="s">
        <v>86</v>
      </c>
      <c r="C99" s="37" t="s">
        <v>154</v>
      </c>
      <c r="D99" s="26" t="s">
        <v>87</v>
      </c>
      <c r="E99" s="88">
        <v>1</v>
      </c>
      <c r="F99" s="21" t="s">
        <v>0</v>
      </c>
      <c r="G99" s="28"/>
      <c r="H99" s="29"/>
      <c r="I99" s="33">
        <v>0.21</v>
      </c>
      <c r="J99" s="29">
        <f t="shared" si="8"/>
        <v>0</v>
      </c>
      <c r="K99" s="28">
        <f>ROUND(J99*E99,2)</f>
        <v>0</v>
      </c>
    </row>
    <row r="100" spans="1:11">
      <c r="A100" s="93" t="s">
        <v>346</v>
      </c>
      <c r="B100" s="58" t="s">
        <v>84</v>
      </c>
      <c r="C100" s="37" t="s">
        <v>154</v>
      </c>
      <c r="D100" s="26" t="s">
        <v>85</v>
      </c>
      <c r="E100" s="88">
        <v>1</v>
      </c>
      <c r="F100" s="21" t="s">
        <v>0</v>
      </c>
      <c r="G100" s="28"/>
      <c r="H100" s="29"/>
      <c r="I100" s="33">
        <v>0.21</v>
      </c>
      <c r="J100" s="29">
        <f t="shared" si="8"/>
        <v>0</v>
      </c>
      <c r="K100" s="28">
        <f>ROUND(J100*E100,2)</f>
        <v>0</v>
      </c>
    </row>
    <row r="101" spans="1:11" ht="22.5">
      <c r="A101" s="93" t="s">
        <v>347</v>
      </c>
      <c r="B101" s="58">
        <v>93653</v>
      </c>
      <c r="C101" s="37" t="s">
        <v>423</v>
      </c>
      <c r="D101" s="26" t="s">
        <v>171</v>
      </c>
      <c r="E101" s="88">
        <v>1</v>
      </c>
      <c r="F101" s="21" t="s">
        <v>0</v>
      </c>
      <c r="G101" s="28"/>
      <c r="H101" s="29"/>
      <c r="I101" s="33">
        <v>0.21</v>
      </c>
      <c r="J101" s="29">
        <f t="shared" si="8"/>
        <v>0</v>
      </c>
      <c r="K101" s="28">
        <f>ROUND(J101*E101,2)</f>
        <v>0</v>
      </c>
    </row>
    <row r="102" spans="1:11" ht="22.5">
      <c r="A102" s="93" t="s">
        <v>348</v>
      </c>
      <c r="B102" s="58">
        <v>93654</v>
      </c>
      <c r="C102" s="37" t="s">
        <v>423</v>
      </c>
      <c r="D102" s="26" t="s">
        <v>172</v>
      </c>
      <c r="E102" s="88">
        <v>1</v>
      </c>
      <c r="F102" s="21" t="s">
        <v>0</v>
      </c>
      <c r="G102" s="28"/>
      <c r="H102" s="29"/>
      <c r="I102" s="33">
        <v>0.21</v>
      </c>
      <c r="J102" s="29">
        <f t="shared" si="8"/>
        <v>0</v>
      </c>
      <c r="K102" s="28">
        <f>ROUND(J102*E102,2)</f>
        <v>0</v>
      </c>
    </row>
    <row r="103" spans="1:11" ht="22.5">
      <c r="A103" s="93" t="s">
        <v>349</v>
      </c>
      <c r="B103" s="58">
        <v>93664</v>
      </c>
      <c r="C103" s="37" t="s">
        <v>423</v>
      </c>
      <c r="D103" s="26" t="s">
        <v>174</v>
      </c>
      <c r="E103" s="88">
        <v>1</v>
      </c>
      <c r="F103" s="21" t="s">
        <v>0</v>
      </c>
      <c r="G103" s="28"/>
      <c r="H103" s="29"/>
      <c r="I103" s="33">
        <v>0.21</v>
      </c>
      <c r="J103" s="29">
        <f t="shared" si="8"/>
        <v>0</v>
      </c>
      <c r="K103" s="28">
        <f>ROUND(J103*E103,2)</f>
        <v>0</v>
      </c>
    </row>
    <row r="104" spans="1:11" ht="22.5">
      <c r="A104" s="93" t="s">
        <v>350</v>
      </c>
      <c r="B104" s="58">
        <v>93661</v>
      </c>
      <c r="C104" s="37" t="s">
        <v>423</v>
      </c>
      <c r="D104" s="26" t="s">
        <v>173</v>
      </c>
      <c r="E104" s="88">
        <v>1</v>
      </c>
      <c r="F104" s="21" t="s">
        <v>0</v>
      </c>
      <c r="G104" s="28"/>
      <c r="H104" s="29"/>
      <c r="I104" s="33">
        <v>0.21</v>
      </c>
      <c r="J104" s="29">
        <f t="shared" si="8"/>
        <v>0</v>
      </c>
      <c r="K104" s="28">
        <f>ROUND(J104*E104,2)</f>
        <v>0</v>
      </c>
    </row>
    <row r="105" spans="1:11">
      <c r="A105" s="56"/>
      <c r="B105" s="119" t="s">
        <v>344</v>
      </c>
      <c r="C105" s="120"/>
      <c r="D105" s="120"/>
      <c r="E105" s="120"/>
      <c r="F105" s="120"/>
      <c r="G105" s="120"/>
      <c r="H105" s="120"/>
      <c r="I105" s="121"/>
      <c r="J105" s="57"/>
      <c r="K105" s="60"/>
    </row>
    <row r="106" spans="1:11">
      <c r="A106" s="93" t="s">
        <v>351</v>
      </c>
      <c r="B106" s="58" t="s">
        <v>116</v>
      </c>
      <c r="C106" s="21" t="s">
        <v>154</v>
      </c>
      <c r="D106" s="26" t="s">
        <v>117</v>
      </c>
      <c r="E106" s="87">
        <v>1</v>
      </c>
      <c r="F106" s="21" t="s">
        <v>0</v>
      </c>
      <c r="G106" s="28"/>
      <c r="H106" s="29"/>
      <c r="I106" s="33">
        <v>0.21</v>
      </c>
      <c r="J106" s="29">
        <f t="shared" si="8"/>
        <v>0</v>
      </c>
      <c r="K106" s="28">
        <f>ROUND(J106*E106,2)</f>
        <v>0</v>
      </c>
    </row>
    <row r="107" spans="1:11" ht="22.5">
      <c r="A107" s="93" t="s">
        <v>352</v>
      </c>
      <c r="B107" s="58">
        <v>93653</v>
      </c>
      <c r="C107" s="37" t="s">
        <v>423</v>
      </c>
      <c r="D107" s="26" t="s">
        <v>171</v>
      </c>
      <c r="E107" s="87">
        <v>1</v>
      </c>
      <c r="F107" s="21" t="s">
        <v>0</v>
      </c>
      <c r="G107" s="28"/>
      <c r="H107" s="29"/>
      <c r="I107" s="33">
        <v>0.21</v>
      </c>
      <c r="J107" s="29">
        <f t="shared" si="8"/>
        <v>0</v>
      </c>
      <c r="K107" s="28">
        <f>ROUND(J107*E107,2)</f>
        <v>0</v>
      </c>
    </row>
    <row r="108" spans="1:11" ht="33.75">
      <c r="A108" s="93" t="s">
        <v>353</v>
      </c>
      <c r="B108" s="58">
        <v>43098</v>
      </c>
      <c r="C108" s="37" t="s">
        <v>206</v>
      </c>
      <c r="D108" s="26" t="s">
        <v>250</v>
      </c>
      <c r="E108" s="87">
        <v>1</v>
      </c>
      <c r="F108" s="21" t="s">
        <v>0</v>
      </c>
      <c r="G108" s="28"/>
      <c r="H108" s="29"/>
      <c r="I108" s="33">
        <v>0.21</v>
      </c>
      <c r="J108" s="29">
        <f t="shared" si="8"/>
        <v>0</v>
      </c>
      <c r="K108" s="28">
        <f>ROUND(J108*E108,2)</f>
        <v>0</v>
      </c>
    </row>
    <row r="109" spans="1:11" ht="33.75">
      <c r="A109" s="93" t="s">
        <v>355</v>
      </c>
      <c r="B109" s="58" t="s">
        <v>205</v>
      </c>
      <c r="C109" s="37" t="s">
        <v>220</v>
      </c>
      <c r="D109" s="26" t="s">
        <v>227</v>
      </c>
      <c r="E109" s="87">
        <v>0.05</v>
      </c>
      <c r="F109" s="21" t="s">
        <v>1</v>
      </c>
      <c r="G109" s="28"/>
      <c r="H109" s="29"/>
      <c r="I109" s="33">
        <v>0.21</v>
      </c>
      <c r="J109" s="29">
        <f t="shared" si="8"/>
        <v>0</v>
      </c>
      <c r="K109" s="28">
        <f>ROUND(J109*E109,2)</f>
        <v>0</v>
      </c>
    </row>
    <row r="110" spans="1:11">
      <c r="A110" s="93" t="s">
        <v>356</v>
      </c>
      <c r="B110" s="58" t="s">
        <v>118</v>
      </c>
      <c r="C110" s="37" t="s">
        <v>154</v>
      </c>
      <c r="D110" s="26" t="s">
        <v>119</v>
      </c>
      <c r="E110" s="87">
        <v>1</v>
      </c>
      <c r="F110" s="21" t="s">
        <v>0</v>
      </c>
      <c r="G110" s="28"/>
      <c r="H110" s="29"/>
      <c r="I110" s="33">
        <v>0.21</v>
      </c>
      <c r="J110" s="29">
        <f t="shared" si="8"/>
        <v>0</v>
      </c>
      <c r="K110" s="28">
        <f>ROUND(J110*E110,2)</f>
        <v>0</v>
      </c>
    </row>
    <row r="111" spans="1:11" ht="22.5">
      <c r="A111" s="93" t="s">
        <v>357</v>
      </c>
      <c r="B111" s="58" t="s">
        <v>354</v>
      </c>
      <c r="C111" s="21" t="s">
        <v>362</v>
      </c>
      <c r="D111" s="26" t="s">
        <v>361</v>
      </c>
      <c r="E111" s="87">
        <v>1</v>
      </c>
      <c r="F111" s="61" t="s">
        <v>0</v>
      </c>
      <c r="G111" s="28"/>
      <c r="H111" s="29"/>
      <c r="I111" s="33">
        <v>0.15</v>
      </c>
      <c r="J111" s="29">
        <f>ROUND(H111*(1+I111),2)</f>
        <v>0</v>
      </c>
      <c r="K111" s="28">
        <f>ROUND(J111*E111,2)</f>
        <v>0</v>
      </c>
    </row>
    <row r="112" spans="1:11">
      <c r="A112" s="93" t="s">
        <v>358</v>
      </c>
      <c r="B112" s="58">
        <v>88264</v>
      </c>
      <c r="C112" s="37" t="s">
        <v>423</v>
      </c>
      <c r="D112" s="26" t="s">
        <v>190</v>
      </c>
      <c r="E112" s="87">
        <v>1</v>
      </c>
      <c r="F112" s="21" t="s">
        <v>4</v>
      </c>
      <c r="G112" s="28"/>
      <c r="H112" s="29"/>
      <c r="I112" s="33">
        <v>0.21</v>
      </c>
      <c r="J112" s="29">
        <f>ROUND(H112*(1+I112),2)</f>
        <v>0</v>
      </c>
      <c r="K112" s="28">
        <f>ROUND(J112*E112,2)</f>
        <v>0</v>
      </c>
    </row>
    <row r="113" spans="1:11">
      <c r="A113" s="93" t="s">
        <v>359</v>
      </c>
      <c r="B113" s="58">
        <v>88247</v>
      </c>
      <c r="C113" s="37" t="s">
        <v>423</v>
      </c>
      <c r="D113" s="26" t="s">
        <v>188</v>
      </c>
      <c r="E113" s="87">
        <v>1</v>
      </c>
      <c r="F113" s="21" t="s">
        <v>4</v>
      </c>
      <c r="G113" s="28"/>
      <c r="H113" s="29"/>
      <c r="I113" s="33">
        <v>0.21</v>
      </c>
      <c r="J113" s="29">
        <f t="shared" si="8"/>
        <v>0</v>
      </c>
      <c r="K113" s="28">
        <f>ROUND(J113*E113,2)</f>
        <v>0</v>
      </c>
    </row>
    <row r="114" spans="1:11" ht="22.5">
      <c r="A114" s="93" t="s">
        <v>360</v>
      </c>
      <c r="B114" s="58">
        <v>88267</v>
      </c>
      <c r="C114" s="37" t="s">
        <v>423</v>
      </c>
      <c r="D114" s="26" t="s">
        <v>191</v>
      </c>
      <c r="E114" s="87">
        <v>1</v>
      </c>
      <c r="F114" s="90" t="s">
        <v>4</v>
      </c>
      <c r="G114" s="28"/>
      <c r="H114" s="29"/>
      <c r="I114" s="33">
        <v>0.21</v>
      </c>
      <c r="J114" s="29">
        <f t="shared" ref="J114" si="10">ROUND(H114*(1+I114),2)</f>
        <v>0</v>
      </c>
      <c r="K114" s="28">
        <f>ROUND(J114*E114,2)</f>
        <v>0</v>
      </c>
    </row>
    <row r="115" spans="1:11" ht="22.5">
      <c r="A115" s="93" t="s">
        <v>363</v>
      </c>
      <c r="B115" s="62">
        <v>88248</v>
      </c>
      <c r="C115" s="37" t="s">
        <v>423</v>
      </c>
      <c r="D115" s="26" t="s">
        <v>189</v>
      </c>
      <c r="E115" s="87">
        <v>1</v>
      </c>
      <c r="F115" s="21" t="s">
        <v>4</v>
      </c>
      <c r="G115" s="28"/>
      <c r="H115" s="29"/>
      <c r="I115" s="33">
        <v>0.21</v>
      </c>
      <c r="J115" s="29">
        <f t="shared" si="8"/>
        <v>0</v>
      </c>
      <c r="K115" s="28">
        <f>ROUND(J115*E115,2)</f>
        <v>0</v>
      </c>
    </row>
    <row r="116" spans="1:11">
      <c r="A116" s="93" t="s">
        <v>364</v>
      </c>
      <c r="B116" s="62" t="s">
        <v>201</v>
      </c>
      <c r="C116" s="37" t="s">
        <v>220</v>
      </c>
      <c r="D116" s="26" t="s">
        <v>202</v>
      </c>
      <c r="E116" s="87">
        <v>4</v>
      </c>
      <c r="F116" s="21" t="s">
        <v>0</v>
      </c>
      <c r="G116" s="28"/>
      <c r="H116" s="29"/>
      <c r="I116" s="33">
        <v>0.21</v>
      </c>
      <c r="J116" s="29">
        <f t="shared" si="8"/>
        <v>0</v>
      </c>
      <c r="K116" s="28">
        <f>ROUND(J116*E116,2)</f>
        <v>0</v>
      </c>
    </row>
    <row r="117" spans="1:11" ht="22.5">
      <c r="A117" s="93" t="s">
        <v>365</v>
      </c>
      <c r="B117" s="62" t="s">
        <v>136</v>
      </c>
      <c r="C117" s="37" t="s">
        <v>154</v>
      </c>
      <c r="D117" s="26" t="s">
        <v>137</v>
      </c>
      <c r="E117" s="87">
        <v>3</v>
      </c>
      <c r="F117" s="21" t="s">
        <v>2</v>
      </c>
      <c r="G117" s="28"/>
      <c r="H117" s="29"/>
      <c r="I117" s="33">
        <v>0.21</v>
      </c>
      <c r="J117" s="29">
        <f t="shared" si="8"/>
        <v>0</v>
      </c>
      <c r="K117" s="28">
        <f>ROUND(J117*E117,2)</f>
        <v>0</v>
      </c>
    </row>
    <row r="118" spans="1:11">
      <c r="A118" s="93" t="s">
        <v>366</v>
      </c>
      <c r="B118" s="62" t="s">
        <v>130</v>
      </c>
      <c r="C118" s="37" t="s">
        <v>154</v>
      </c>
      <c r="D118" s="26" t="s">
        <v>226</v>
      </c>
      <c r="E118" s="87">
        <v>1</v>
      </c>
      <c r="F118" s="21" t="s">
        <v>0</v>
      </c>
      <c r="G118" s="28"/>
      <c r="H118" s="29"/>
      <c r="I118" s="33">
        <v>0.21</v>
      </c>
      <c r="J118" s="29">
        <f t="shared" si="8"/>
        <v>0</v>
      </c>
      <c r="K118" s="28">
        <f>ROUND(J118*E118,2)</f>
        <v>0</v>
      </c>
    </row>
    <row r="119" spans="1:11">
      <c r="A119" s="93" t="s">
        <v>367</v>
      </c>
      <c r="B119" s="89" t="s">
        <v>100</v>
      </c>
      <c r="C119" s="37" t="s">
        <v>154</v>
      </c>
      <c r="D119" s="26" t="s">
        <v>101</v>
      </c>
      <c r="E119" s="87">
        <v>1.5</v>
      </c>
      <c r="F119" s="21" t="s">
        <v>2</v>
      </c>
      <c r="G119" s="28"/>
      <c r="H119" s="29"/>
      <c r="I119" s="33">
        <v>0.21</v>
      </c>
      <c r="J119" s="29">
        <f t="shared" si="8"/>
        <v>0</v>
      </c>
      <c r="K119" s="28">
        <f>ROUND(J119*E119,2)</f>
        <v>0</v>
      </c>
    </row>
    <row r="120" spans="1:11">
      <c r="A120" s="93" t="s">
        <v>368</v>
      </c>
      <c r="B120" s="89" t="s">
        <v>128</v>
      </c>
      <c r="C120" s="37" t="s">
        <v>154</v>
      </c>
      <c r="D120" s="26" t="s">
        <v>129</v>
      </c>
      <c r="E120" s="87">
        <v>1</v>
      </c>
      <c r="F120" s="21" t="s">
        <v>0</v>
      </c>
      <c r="G120" s="28"/>
      <c r="H120" s="29"/>
      <c r="I120" s="33">
        <v>0.21</v>
      </c>
      <c r="J120" s="29">
        <f t="shared" ref="J120:J123" si="11">ROUND(H120*(1+I120),2)</f>
        <v>0</v>
      </c>
      <c r="K120" s="28">
        <f>ROUND(J120*E120,2)</f>
        <v>0</v>
      </c>
    </row>
    <row r="121" spans="1:11">
      <c r="A121" s="93" t="s">
        <v>369</v>
      </c>
      <c r="B121" s="89" t="s">
        <v>104</v>
      </c>
      <c r="C121" s="37" t="s">
        <v>154</v>
      </c>
      <c r="D121" s="26" t="s">
        <v>105</v>
      </c>
      <c r="E121" s="87">
        <v>1</v>
      </c>
      <c r="F121" s="21" t="s">
        <v>0</v>
      </c>
      <c r="G121" s="28"/>
      <c r="H121" s="29"/>
      <c r="I121" s="33">
        <v>0.21</v>
      </c>
      <c r="J121" s="29">
        <f t="shared" si="11"/>
        <v>0</v>
      </c>
      <c r="K121" s="28">
        <f>ROUND(J121*E121,2)</f>
        <v>0</v>
      </c>
    </row>
    <row r="122" spans="1:11" ht="22.5">
      <c r="A122" s="93" t="s">
        <v>370</v>
      </c>
      <c r="B122" s="89" t="s">
        <v>131</v>
      </c>
      <c r="C122" s="37" t="s">
        <v>154</v>
      </c>
      <c r="D122" s="26" t="s">
        <v>132</v>
      </c>
      <c r="E122" s="87">
        <v>1</v>
      </c>
      <c r="F122" s="21" t="s">
        <v>0</v>
      </c>
      <c r="G122" s="28"/>
      <c r="H122" s="29"/>
      <c r="I122" s="33">
        <v>0.21</v>
      </c>
      <c r="J122" s="29">
        <f t="shared" si="11"/>
        <v>0</v>
      </c>
      <c r="K122" s="28">
        <f>ROUND(J122*E122,2)</f>
        <v>0</v>
      </c>
    </row>
    <row r="123" spans="1:11">
      <c r="A123" s="93" t="s">
        <v>371</v>
      </c>
      <c r="B123" s="89" t="s">
        <v>112</v>
      </c>
      <c r="C123" s="37" t="s">
        <v>154</v>
      </c>
      <c r="D123" s="26" t="s">
        <v>113</v>
      </c>
      <c r="E123" s="87">
        <v>1</v>
      </c>
      <c r="F123" s="21" t="s">
        <v>5</v>
      </c>
      <c r="G123" s="28"/>
      <c r="H123" s="29"/>
      <c r="I123" s="33">
        <v>0.21</v>
      </c>
      <c r="J123" s="29">
        <f t="shared" si="11"/>
        <v>0</v>
      </c>
      <c r="K123" s="28">
        <f>ROUND(J123*E123,2)</f>
        <v>0</v>
      </c>
    </row>
    <row r="124" spans="1:11">
      <c r="A124" s="93" t="s">
        <v>373</v>
      </c>
      <c r="B124" s="89" t="s">
        <v>114</v>
      </c>
      <c r="C124" s="37" t="s">
        <v>154</v>
      </c>
      <c r="D124" s="26" t="s">
        <v>115</v>
      </c>
      <c r="E124" s="87">
        <v>1</v>
      </c>
      <c r="F124" s="21" t="s">
        <v>0</v>
      </c>
      <c r="G124" s="28"/>
      <c r="H124" s="29"/>
      <c r="I124" s="33">
        <v>0.21</v>
      </c>
      <c r="J124" s="29">
        <f t="shared" ref="J124" si="12">ROUND(H124*(1+I124),2)</f>
        <v>0</v>
      </c>
      <c r="K124" s="28">
        <f>ROUND(J124*E124,2)</f>
        <v>0</v>
      </c>
    </row>
    <row r="125" spans="1:11">
      <c r="A125" s="56"/>
      <c r="B125" s="119" t="s">
        <v>437</v>
      </c>
      <c r="C125" s="120"/>
      <c r="D125" s="120"/>
      <c r="E125" s="120"/>
      <c r="F125" s="120"/>
      <c r="G125" s="120"/>
      <c r="H125" s="120"/>
      <c r="I125" s="121"/>
      <c r="J125" s="57"/>
      <c r="K125" s="28"/>
    </row>
    <row r="126" spans="1:11" ht="22.5">
      <c r="A126" s="93" t="s">
        <v>374</v>
      </c>
      <c r="B126" s="58">
        <v>91936</v>
      </c>
      <c r="C126" s="38" t="s">
        <v>423</v>
      </c>
      <c r="D126" s="26" t="s">
        <v>221</v>
      </c>
      <c r="E126" s="87">
        <v>3</v>
      </c>
      <c r="F126" s="21" t="s">
        <v>0</v>
      </c>
      <c r="G126" s="28"/>
      <c r="H126" s="29"/>
      <c r="I126" s="33">
        <v>0.21</v>
      </c>
      <c r="J126" s="29">
        <f t="shared" si="8"/>
        <v>0</v>
      </c>
      <c r="K126" s="28">
        <f>ROUND(J126*E126,2)</f>
        <v>0</v>
      </c>
    </row>
    <row r="127" spans="1:11">
      <c r="A127" s="93" t="s">
        <v>375</v>
      </c>
      <c r="B127" s="58" t="s">
        <v>114</v>
      </c>
      <c r="C127" s="38" t="s">
        <v>154</v>
      </c>
      <c r="D127" s="26" t="s">
        <v>115</v>
      </c>
      <c r="E127" s="87">
        <v>12</v>
      </c>
      <c r="F127" s="21" t="s">
        <v>0</v>
      </c>
      <c r="G127" s="28"/>
      <c r="H127" s="29"/>
      <c r="I127" s="33">
        <v>0.21</v>
      </c>
      <c r="J127" s="29">
        <f t="shared" si="8"/>
        <v>0</v>
      </c>
      <c r="K127" s="28">
        <f>ROUND(J127*E127,2)</f>
        <v>0</v>
      </c>
    </row>
    <row r="128" spans="1:11" ht="22.5">
      <c r="A128" s="93" t="s">
        <v>376</v>
      </c>
      <c r="B128" s="58">
        <v>38091</v>
      </c>
      <c r="C128" s="38" t="s">
        <v>206</v>
      </c>
      <c r="D128" s="26" t="s">
        <v>251</v>
      </c>
      <c r="E128" s="87">
        <v>3</v>
      </c>
      <c r="F128" s="21" t="s">
        <v>0</v>
      </c>
      <c r="G128" s="28"/>
      <c r="H128" s="29"/>
      <c r="I128" s="33">
        <v>0.21</v>
      </c>
      <c r="J128" s="29">
        <f t="shared" si="8"/>
        <v>0</v>
      </c>
      <c r="K128" s="28">
        <f>ROUND(J128*E128,2)</f>
        <v>0</v>
      </c>
    </row>
    <row r="129" spans="1:11">
      <c r="A129" s="93" t="s">
        <v>377</v>
      </c>
      <c r="B129" s="58" t="s">
        <v>110</v>
      </c>
      <c r="C129" s="38" t="s">
        <v>154</v>
      </c>
      <c r="D129" s="26" t="s">
        <v>111</v>
      </c>
      <c r="E129" s="87">
        <v>5</v>
      </c>
      <c r="F129" s="21" t="s">
        <v>5</v>
      </c>
      <c r="G129" s="28"/>
      <c r="H129" s="29"/>
      <c r="I129" s="33">
        <v>0.21</v>
      </c>
      <c r="J129" s="29">
        <f t="shared" si="8"/>
        <v>0</v>
      </c>
      <c r="K129" s="28">
        <f>ROUND(J129*E129,2)</f>
        <v>0</v>
      </c>
    </row>
    <row r="130" spans="1:11">
      <c r="A130" s="93" t="s">
        <v>378</v>
      </c>
      <c r="B130" s="58" t="s">
        <v>112</v>
      </c>
      <c r="C130" s="38" t="s">
        <v>154</v>
      </c>
      <c r="D130" s="26" t="s">
        <v>113</v>
      </c>
      <c r="E130" s="87">
        <v>4</v>
      </c>
      <c r="F130" s="21" t="s">
        <v>5</v>
      </c>
      <c r="G130" s="28"/>
      <c r="H130" s="29"/>
      <c r="I130" s="33">
        <v>0.21</v>
      </c>
      <c r="J130" s="29">
        <f t="shared" si="8"/>
        <v>0</v>
      </c>
      <c r="K130" s="28">
        <f>ROUND(J130*E130,2)</f>
        <v>0</v>
      </c>
    </row>
    <row r="131" spans="1:11" ht="22.5">
      <c r="A131" s="93" t="s">
        <v>379</v>
      </c>
      <c r="B131" s="58" t="s">
        <v>126</v>
      </c>
      <c r="C131" s="38" t="s">
        <v>154</v>
      </c>
      <c r="D131" s="26" t="s">
        <v>127</v>
      </c>
      <c r="E131" s="87">
        <v>2</v>
      </c>
      <c r="F131" s="21" t="s">
        <v>0</v>
      </c>
      <c r="G131" s="28"/>
      <c r="H131" s="29"/>
      <c r="I131" s="33">
        <v>0.21</v>
      </c>
      <c r="J131" s="29">
        <f t="shared" si="8"/>
        <v>0</v>
      </c>
      <c r="K131" s="28">
        <f>ROUND(J131*E131,2)</f>
        <v>0</v>
      </c>
    </row>
    <row r="132" spans="1:11">
      <c r="A132" s="93" t="s">
        <v>380</v>
      </c>
      <c r="B132" s="58" t="s">
        <v>122</v>
      </c>
      <c r="C132" s="38" t="s">
        <v>154</v>
      </c>
      <c r="D132" s="26" t="s">
        <v>123</v>
      </c>
      <c r="E132" s="87">
        <v>2</v>
      </c>
      <c r="F132" s="21" t="s">
        <v>0</v>
      </c>
      <c r="G132" s="28"/>
      <c r="H132" s="29"/>
      <c r="I132" s="33">
        <v>0.21</v>
      </c>
      <c r="J132" s="29">
        <f t="shared" si="8"/>
        <v>0</v>
      </c>
      <c r="K132" s="28">
        <f>ROUND(J132*E132,2)</f>
        <v>0</v>
      </c>
    </row>
    <row r="133" spans="1:11" ht="22.5">
      <c r="A133" s="93" t="s">
        <v>381</v>
      </c>
      <c r="B133" s="58" t="s">
        <v>120</v>
      </c>
      <c r="C133" s="38" t="s">
        <v>154</v>
      </c>
      <c r="D133" s="26" t="s">
        <v>121</v>
      </c>
      <c r="E133" s="87">
        <v>2</v>
      </c>
      <c r="F133" s="21" t="s">
        <v>0</v>
      </c>
      <c r="G133" s="28"/>
      <c r="H133" s="29"/>
      <c r="I133" s="33">
        <v>0.21</v>
      </c>
      <c r="J133" s="29">
        <f t="shared" si="8"/>
        <v>0</v>
      </c>
      <c r="K133" s="28">
        <f>ROUND(J133*E133,2)</f>
        <v>0</v>
      </c>
    </row>
    <row r="134" spans="1:11" ht="22.5">
      <c r="A134" s="93" t="s">
        <v>382</v>
      </c>
      <c r="B134" s="58" t="s">
        <v>124</v>
      </c>
      <c r="C134" s="38" t="s">
        <v>154</v>
      </c>
      <c r="D134" s="26" t="s">
        <v>125</v>
      </c>
      <c r="E134" s="87">
        <v>1</v>
      </c>
      <c r="F134" s="21" t="s">
        <v>0</v>
      </c>
      <c r="G134" s="28"/>
      <c r="H134" s="29"/>
      <c r="I134" s="33">
        <v>0.21</v>
      </c>
      <c r="J134" s="29">
        <f t="shared" si="8"/>
        <v>0</v>
      </c>
      <c r="K134" s="28">
        <f>ROUND(J134*E134,2)</f>
        <v>0</v>
      </c>
    </row>
    <row r="135" spans="1:11" ht="22.5">
      <c r="A135" s="93" t="s">
        <v>383</v>
      </c>
      <c r="B135" s="58">
        <v>100860</v>
      </c>
      <c r="C135" s="38" t="s">
        <v>423</v>
      </c>
      <c r="D135" s="26" t="s">
        <v>238</v>
      </c>
      <c r="E135" s="87">
        <v>1</v>
      </c>
      <c r="F135" s="21" t="s">
        <v>0</v>
      </c>
      <c r="G135" s="28"/>
      <c r="H135" s="29"/>
      <c r="I135" s="33">
        <v>0.21</v>
      </c>
      <c r="J135" s="29">
        <f t="shared" ref="J135:J137" si="13">ROUND(H135*(1+I135),2)</f>
        <v>0</v>
      </c>
      <c r="K135" s="28">
        <f>ROUND(J135*E135,2)</f>
        <v>0</v>
      </c>
    </row>
    <row r="136" spans="1:11" ht="33.75">
      <c r="A136" s="93" t="s">
        <v>384</v>
      </c>
      <c r="B136" s="58">
        <v>97605</v>
      </c>
      <c r="C136" s="38" t="s">
        <v>423</v>
      </c>
      <c r="D136" s="26" t="s">
        <v>248</v>
      </c>
      <c r="E136" s="87">
        <v>2</v>
      </c>
      <c r="F136" s="21" t="s">
        <v>0</v>
      </c>
      <c r="G136" s="28"/>
      <c r="H136" s="29"/>
      <c r="I136" s="33">
        <v>0.21</v>
      </c>
      <c r="J136" s="29">
        <f t="shared" si="13"/>
        <v>0</v>
      </c>
      <c r="K136" s="28">
        <f>ROUND(J136*E136,2)</f>
        <v>0</v>
      </c>
    </row>
    <row r="137" spans="1:11" ht="22.5">
      <c r="A137" s="93" t="s">
        <v>438</v>
      </c>
      <c r="B137" s="58">
        <v>101632</v>
      </c>
      <c r="C137" s="38" t="s">
        <v>423</v>
      </c>
      <c r="D137" s="26" t="s">
        <v>256</v>
      </c>
      <c r="E137" s="87">
        <v>2</v>
      </c>
      <c r="F137" s="21" t="s">
        <v>0</v>
      </c>
      <c r="G137" s="28"/>
      <c r="H137" s="29"/>
      <c r="I137" s="33">
        <v>0.21</v>
      </c>
      <c r="J137" s="29">
        <f t="shared" si="13"/>
        <v>0</v>
      </c>
      <c r="K137" s="28">
        <f>ROUND(J137*E137,2)</f>
        <v>0</v>
      </c>
    </row>
    <row r="138" spans="1:11">
      <c r="A138" s="56"/>
      <c r="B138" s="119" t="s">
        <v>372</v>
      </c>
      <c r="C138" s="120"/>
      <c r="D138" s="120"/>
      <c r="E138" s="120"/>
      <c r="F138" s="120"/>
      <c r="G138" s="120"/>
      <c r="H138" s="120"/>
      <c r="I138" s="121"/>
      <c r="J138" s="57"/>
      <c r="K138" s="28"/>
    </row>
    <row r="139" spans="1:11" ht="33.75">
      <c r="A139" s="93" t="s">
        <v>439</v>
      </c>
      <c r="B139" s="58">
        <v>97667</v>
      </c>
      <c r="C139" s="37" t="s">
        <v>423</v>
      </c>
      <c r="D139" s="26" t="s">
        <v>169</v>
      </c>
      <c r="E139" s="87">
        <v>19</v>
      </c>
      <c r="F139" s="21" t="s">
        <v>2</v>
      </c>
      <c r="G139" s="28"/>
      <c r="H139" s="29"/>
      <c r="I139" s="33">
        <v>0.21</v>
      </c>
      <c r="J139" s="29">
        <f t="shared" si="8"/>
        <v>0</v>
      </c>
      <c r="K139" s="28">
        <f>ROUND(J139*E139,2)</f>
        <v>0</v>
      </c>
    </row>
    <row r="140" spans="1:11" ht="22.5">
      <c r="A140" s="93" t="s">
        <v>440</v>
      </c>
      <c r="B140" s="58" t="s">
        <v>90</v>
      </c>
      <c r="C140" s="37" t="s">
        <v>154</v>
      </c>
      <c r="D140" s="26" t="s">
        <v>91</v>
      </c>
      <c r="E140" s="87">
        <v>45</v>
      </c>
      <c r="F140" s="21" t="s">
        <v>2</v>
      </c>
      <c r="G140" s="28"/>
      <c r="H140" s="29"/>
      <c r="I140" s="33">
        <v>0.21</v>
      </c>
      <c r="J140" s="29">
        <f t="shared" si="8"/>
        <v>0</v>
      </c>
      <c r="K140" s="28">
        <f>ROUND(J140*E140,2)</f>
        <v>0</v>
      </c>
    </row>
    <row r="141" spans="1:11">
      <c r="A141" s="93" t="s">
        <v>441</v>
      </c>
      <c r="B141" s="58" t="s">
        <v>92</v>
      </c>
      <c r="C141" s="37" t="s">
        <v>154</v>
      </c>
      <c r="D141" s="26" t="s">
        <v>93</v>
      </c>
      <c r="E141" s="87">
        <v>50</v>
      </c>
      <c r="F141" s="21" t="s">
        <v>2</v>
      </c>
      <c r="G141" s="28"/>
      <c r="H141" s="29"/>
      <c r="I141" s="33">
        <v>0.21</v>
      </c>
      <c r="J141" s="29">
        <f t="shared" si="8"/>
        <v>0</v>
      </c>
      <c r="K141" s="28">
        <f>ROUND(J141*E141,2)</f>
        <v>0</v>
      </c>
    </row>
    <row r="142" spans="1:11" ht="22.5">
      <c r="A142" s="93" t="s">
        <v>442</v>
      </c>
      <c r="B142" s="58" t="s">
        <v>98</v>
      </c>
      <c r="C142" s="37" t="s">
        <v>154</v>
      </c>
      <c r="D142" s="26" t="s">
        <v>99</v>
      </c>
      <c r="E142" s="87">
        <v>285</v>
      </c>
      <c r="F142" s="21" t="s">
        <v>2</v>
      </c>
      <c r="G142" s="28"/>
      <c r="H142" s="29"/>
      <c r="I142" s="33">
        <v>0.21</v>
      </c>
      <c r="J142" s="29">
        <f t="shared" si="8"/>
        <v>0</v>
      </c>
      <c r="K142" s="28">
        <f>ROUND(J142*E142,2)</f>
        <v>0</v>
      </c>
    </row>
    <row r="143" spans="1:11" ht="22.5">
      <c r="A143" s="93" t="s">
        <v>443</v>
      </c>
      <c r="B143" s="58" t="s">
        <v>96</v>
      </c>
      <c r="C143" s="37" t="s">
        <v>154</v>
      </c>
      <c r="D143" s="26" t="s">
        <v>97</v>
      </c>
      <c r="E143" s="87">
        <v>42</v>
      </c>
      <c r="F143" s="21" t="s">
        <v>2</v>
      </c>
      <c r="G143" s="28"/>
      <c r="H143" s="29"/>
      <c r="I143" s="33">
        <v>0.21</v>
      </c>
      <c r="J143" s="29">
        <f t="shared" si="8"/>
        <v>0</v>
      </c>
      <c r="K143" s="28">
        <f>ROUND(J143*E143,2)</f>
        <v>0</v>
      </c>
    </row>
    <row r="144" spans="1:11" ht="22.5">
      <c r="A144" s="93" t="s">
        <v>444</v>
      </c>
      <c r="B144" s="58" t="s">
        <v>108</v>
      </c>
      <c r="C144" s="37" t="s">
        <v>154</v>
      </c>
      <c r="D144" s="26" t="s">
        <v>109</v>
      </c>
      <c r="E144" s="87">
        <v>76</v>
      </c>
      <c r="F144" s="21" t="s">
        <v>2</v>
      </c>
      <c r="G144" s="28"/>
      <c r="H144" s="29"/>
      <c r="I144" s="33">
        <v>0.21</v>
      </c>
      <c r="J144" s="29">
        <f t="shared" ref="J144:J195" si="14">ROUND(H144*(1+I144),2)</f>
        <v>0</v>
      </c>
      <c r="K144" s="28">
        <f>ROUND(J144*E144,2)</f>
        <v>0</v>
      </c>
    </row>
    <row r="145" spans="1:11" ht="22.5">
      <c r="A145" s="93" t="s">
        <v>445</v>
      </c>
      <c r="B145" s="58" t="s">
        <v>106</v>
      </c>
      <c r="C145" s="37" t="s">
        <v>154</v>
      </c>
      <c r="D145" s="26" t="s">
        <v>107</v>
      </c>
      <c r="E145" s="87">
        <v>30</v>
      </c>
      <c r="F145" s="21" t="s">
        <v>2</v>
      </c>
      <c r="G145" s="28"/>
      <c r="H145" s="29"/>
      <c r="I145" s="33">
        <v>0.21</v>
      </c>
      <c r="J145" s="29">
        <f t="shared" si="14"/>
        <v>0</v>
      </c>
      <c r="K145" s="28">
        <f>ROUND(J145*E145,2)</f>
        <v>0</v>
      </c>
    </row>
    <row r="146" spans="1:11" ht="33.75">
      <c r="A146" s="93" t="s">
        <v>446</v>
      </c>
      <c r="B146" s="58">
        <v>97881</v>
      </c>
      <c r="C146" s="37" t="s">
        <v>423</v>
      </c>
      <c r="D146" s="26" t="s">
        <v>170</v>
      </c>
      <c r="E146" s="87">
        <v>4</v>
      </c>
      <c r="F146" s="21" t="s">
        <v>0</v>
      </c>
      <c r="G146" s="28"/>
      <c r="H146" s="29"/>
      <c r="I146" s="33">
        <v>0.21</v>
      </c>
      <c r="J146" s="29">
        <f t="shared" si="14"/>
        <v>0</v>
      </c>
      <c r="K146" s="28">
        <f>ROUND(J146*E146,2)</f>
        <v>0</v>
      </c>
    </row>
    <row r="147" spans="1:11" ht="22.5">
      <c r="A147" s="93" t="s">
        <v>447</v>
      </c>
      <c r="B147" s="58" t="s">
        <v>25</v>
      </c>
      <c r="C147" s="37" t="s">
        <v>154</v>
      </c>
      <c r="D147" s="26" t="s">
        <v>26</v>
      </c>
      <c r="E147" s="87">
        <v>4</v>
      </c>
      <c r="F147" s="21" t="s">
        <v>3</v>
      </c>
      <c r="G147" s="28"/>
      <c r="H147" s="29"/>
      <c r="I147" s="33">
        <v>0.21</v>
      </c>
      <c r="J147" s="29">
        <f t="shared" si="14"/>
        <v>0</v>
      </c>
      <c r="K147" s="28">
        <f>ROUND(J147*E147,2)</f>
        <v>0</v>
      </c>
    </row>
    <row r="148" spans="1:11">
      <c r="A148" s="93" t="s">
        <v>448</v>
      </c>
      <c r="B148" s="58" t="s">
        <v>23</v>
      </c>
      <c r="C148" s="37" t="s">
        <v>154</v>
      </c>
      <c r="D148" s="26" t="s">
        <v>24</v>
      </c>
      <c r="E148" s="87">
        <v>4</v>
      </c>
      <c r="F148" s="21" t="s">
        <v>3</v>
      </c>
      <c r="G148" s="28"/>
      <c r="H148" s="29"/>
      <c r="I148" s="33">
        <v>0.21</v>
      </c>
      <c r="J148" s="29">
        <f t="shared" si="14"/>
        <v>0</v>
      </c>
      <c r="K148" s="28">
        <f>ROUND(J148*E148,2)</f>
        <v>0</v>
      </c>
    </row>
    <row r="149" spans="1:11">
      <c r="A149" s="30" t="s">
        <v>217</v>
      </c>
      <c r="B149" s="107" t="s">
        <v>386</v>
      </c>
      <c r="C149" s="108"/>
      <c r="D149" s="109"/>
      <c r="E149" s="16"/>
      <c r="F149" s="17"/>
      <c r="G149" s="17"/>
      <c r="H149" s="18"/>
      <c r="I149" s="32"/>
      <c r="J149" s="18"/>
      <c r="K149" s="59">
        <f>SUM(K150:K164)</f>
        <v>0</v>
      </c>
    </row>
    <row r="150" spans="1:11" ht="22.5">
      <c r="A150" s="93" t="s">
        <v>387</v>
      </c>
      <c r="B150" s="42">
        <v>102605</v>
      </c>
      <c r="C150" s="37" t="s">
        <v>423</v>
      </c>
      <c r="D150" s="26" t="s">
        <v>180</v>
      </c>
      <c r="E150" s="40">
        <v>1</v>
      </c>
      <c r="F150" s="21" t="s">
        <v>0</v>
      </c>
      <c r="G150" s="28"/>
      <c r="H150" s="29"/>
      <c r="I150" s="33">
        <v>0.21</v>
      </c>
      <c r="J150" s="29">
        <f t="shared" si="14"/>
        <v>0</v>
      </c>
      <c r="K150" s="28">
        <f>ROUND(J150*E150,2)</f>
        <v>0</v>
      </c>
    </row>
    <row r="151" spans="1:11" ht="22.5">
      <c r="A151" s="93" t="s">
        <v>388</v>
      </c>
      <c r="B151" s="42" t="s">
        <v>143</v>
      </c>
      <c r="C151" s="37" t="s">
        <v>154</v>
      </c>
      <c r="D151" s="26" t="s">
        <v>144</v>
      </c>
      <c r="E151" s="40">
        <v>1</v>
      </c>
      <c r="F151" s="21" t="s">
        <v>0</v>
      </c>
      <c r="G151" s="28"/>
      <c r="H151" s="29"/>
      <c r="I151" s="33">
        <v>0.21</v>
      </c>
      <c r="J151" s="29">
        <f t="shared" si="14"/>
        <v>0</v>
      </c>
      <c r="K151" s="28">
        <f>ROUND(J151*E151,2)</f>
        <v>0</v>
      </c>
    </row>
    <row r="152" spans="1:11" ht="15">
      <c r="A152" s="93" t="s">
        <v>389</v>
      </c>
      <c r="B152" s="42" t="s">
        <v>145</v>
      </c>
      <c r="C152" s="37" t="s">
        <v>154</v>
      </c>
      <c r="D152" s="26" t="s">
        <v>146</v>
      </c>
      <c r="E152" s="40">
        <v>2</v>
      </c>
      <c r="F152" s="21" t="s">
        <v>0</v>
      </c>
      <c r="G152" s="28"/>
      <c r="H152" s="29"/>
      <c r="I152" s="33">
        <v>0.21</v>
      </c>
      <c r="J152" s="29">
        <f t="shared" si="14"/>
        <v>0</v>
      </c>
      <c r="K152" s="28">
        <f>ROUND(J152*E152,2)</f>
        <v>0</v>
      </c>
    </row>
    <row r="153" spans="1:11" ht="22.5">
      <c r="A153" s="93" t="s">
        <v>390</v>
      </c>
      <c r="B153" s="42">
        <v>94489</v>
      </c>
      <c r="C153" s="37" t="s">
        <v>423</v>
      </c>
      <c r="D153" s="26" t="s">
        <v>257</v>
      </c>
      <c r="E153" s="40">
        <v>2</v>
      </c>
      <c r="F153" s="21" t="s">
        <v>0</v>
      </c>
      <c r="G153" s="28"/>
      <c r="H153" s="29"/>
      <c r="I153" s="33">
        <v>0.21</v>
      </c>
      <c r="J153" s="29">
        <f t="shared" si="14"/>
        <v>0</v>
      </c>
      <c r="K153" s="28">
        <f>ROUND(J153*E153,2)</f>
        <v>0</v>
      </c>
    </row>
    <row r="154" spans="1:11" ht="22.5">
      <c r="A154" s="93" t="s">
        <v>391</v>
      </c>
      <c r="B154" s="42">
        <v>94491</v>
      </c>
      <c r="C154" s="37" t="s">
        <v>423</v>
      </c>
      <c r="D154" s="26" t="s">
        <v>258</v>
      </c>
      <c r="E154" s="40">
        <v>4</v>
      </c>
      <c r="F154" s="21" t="s">
        <v>0</v>
      </c>
      <c r="G154" s="28"/>
      <c r="H154" s="29"/>
      <c r="I154" s="33">
        <v>0.21</v>
      </c>
      <c r="J154" s="29">
        <f t="shared" ref="J154" si="15">ROUND(H154*(1+I154),2)</f>
        <v>0</v>
      </c>
      <c r="K154" s="28">
        <f>ROUND(J154*E154,2)</f>
        <v>0</v>
      </c>
    </row>
    <row r="155" spans="1:11" ht="33.75">
      <c r="A155" s="93" t="s">
        <v>392</v>
      </c>
      <c r="B155" s="42" t="s">
        <v>136</v>
      </c>
      <c r="C155" s="37" t="s">
        <v>154</v>
      </c>
      <c r="D155" s="26" t="s">
        <v>476</v>
      </c>
      <c r="E155" s="40">
        <v>85</v>
      </c>
      <c r="F155" s="21" t="s">
        <v>2</v>
      </c>
      <c r="G155" s="29"/>
      <c r="H155" s="29"/>
      <c r="I155" s="33">
        <v>0.21</v>
      </c>
      <c r="J155" s="29">
        <f t="shared" ref="J155:J156" si="16">ROUND(H155*(1+I155),2)</f>
        <v>0</v>
      </c>
      <c r="K155" s="28">
        <f>ROUND(J155*E155,2)</f>
        <v>0</v>
      </c>
    </row>
    <row r="156" spans="1:11" ht="22.5">
      <c r="A156" s="93" t="s">
        <v>393</v>
      </c>
      <c r="B156" s="42" t="s">
        <v>138</v>
      </c>
      <c r="C156" s="37" t="s">
        <v>154</v>
      </c>
      <c r="D156" s="26" t="s">
        <v>477</v>
      </c>
      <c r="E156" s="40">
        <v>6</v>
      </c>
      <c r="F156" s="21" t="s">
        <v>2</v>
      </c>
      <c r="G156" s="29"/>
      <c r="H156" s="29"/>
      <c r="I156" s="33">
        <v>0.21</v>
      </c>
      <c r="J156" s="29">
        <f t="shared" si="16"/>
        <v>0</v>
      </c>
      <c r="K156" s="28">
        <f>ROUND(J156*E156,2)</f>
        <v>0</v>
      </c>
    </row>
    <row r="157" spans="1:11" ht="22.5">
      <c r="A157" s="93" t="s">
        <v>452</v>
      </c>
      <c r="B157" s="77" t="s">
        <v>139</v>
      </c>
      <c r="C157" s="37" t="s">
        <v>154</v>
      </c>
      <c r="D157" s="26" t="s">
        <v>140</v>
      </c>
      <c r="E157" s="40">
        <v>3</v>
      </c>
      <c r="F157" s="21" t="s">
        <v>0</v>
      </c>
      <c r="G157" s="28"/>
      <c r="H157" s="29"/>
      <c r="I157" s="33">
        <v>0.21</v>
      </c>
      <c r="J157" s="29">
        <f t="shared" si="14"/>
        <v>0</v>
      </c>
      <c r="K157" s="28">
        <f>ROUND(J157*E157,2)</f>
        <v>0</v>
      </c>
    </row>
    <row r="158" spans="1:11" ht="22.5">
      <c r="A158" s="93" t="s">
        <v>394</v>
      </c>
      <c r="B158" s="42" t="s">
        <v>141</v>
      </c>
      <c r="C158" s="37" t="s">
        <v>154</v>
      </c>
      <c r="D158" s="26" t="s">
        <v>142</v>
      </c>
      <c r="E158" s="40">
        <v>2</v>
      </c>
      <c r="F158" s="21" t="s">
        <v>0</v>
      </c>
      <c r="G158" s="28"/>
      <c r="H158" s="29"/>
      <c r="I158" s="33">
        <v>0.21</v>
      </c>
      <c r="J158" s="29">
        <f t="shared" si="14"/>
        <v>0</v>
      </c>
      <c r="K158" s="28">
        <f>ROUND(J158*E158,2)</f>
        <v>0</v>
      </c>
    </row>
    <row r="159" spans="1:11" ht="33.75">
      <c r="A159" s="93" t="s">
        <v>395</v>
      </c>
      <c r="B159" s="82">
        <v>89714</v>
      </c>
      <c r="C159" s="37" t="s">
        <v>423</v>
      </c>
      <c r="D159" s="26" t="s">
        <v>178</v>
      </c>
      <c r="E159" s="40">
        <v>86</v>
      </c>
      <c r="F159" s="21" t="s">
        <v>2</v>
      </c>
      <c r="G159" s="29"/>
      <c r="H159" s="29"/>
      <c r="I159" s="33">
        <v>0.21</v>
      </c>
      <c r="J159" s="29">
        <f t="shared" si="14"/>
        <v>0</v>
      </c>
      <c r="K159" s="28">
        <f>ROUND(J159*E159,2)</f>
        <v>0</v>
      </c>
    </row>
    <row r="160" spans="1:11" ht="33.75">
      <c r="A160" s="93" t="s">
        <v>396</v>
      </c>
      <c r="B160" s="77">
        <v>89711</v>
      </c>
      <c r="C160" s="37" t="s">
        <v>423</v>
      </c>
      <c r="D160" s="26" t="s">
        <v>176</v>
      </c>
      <c r="E160" s="40">
        <v>5</v>
      </c>
      <c r="F160" s="21" t="s">
        <v>2</v>
      </c>
      <c r="G160" s="29"/>
      <c r="H160" s="29"/>
      <c r="I160" s="33">
        <v>0.21</v>
      </c>
      <c r="J160" s="29">
        <f t="shared" ref="J160" si="17">ROUND(H160*(1+I160),2)</f>
        <v>0</v>
      </c>
      <c r="K160" s="28">
        <f>ROUND(J160*E160,2)</f>
        <v>0</v>
      </c>
    </row>
    <row r="161" spans="1:11" ht="33.75">
      <c r="A161" s="93" t="s">
        <v>397</v>
      </c>
      <c r="B161" s="50">
        <v>89712</v>
      </c>
      <c r="C161" s="37" t="s">
        <v>423</v>
      </c>
      <c r="D161" s="26" t="s">
        <v>177</v>
      </c>
      <c r="E161" s="40">
        <v>1</v>
      </c>
      <c r="F161" s="21" t="s">
        <v>2</v>
      </c>
      <c r="G161" s="29"/>
      <c r="H161" s="29"/>
      <c r="I161" s="33">
        <v>0.21</v>
      </c>
      <c r="J161" s="29">
        <f t="shared" si="14"/>
        <v>0</v>
      </c>
      <c r="K161" s="28">
        <f>ROUND(J161*E161,2)</f>
        <v>0</v>
      </c>
    </row>
    <row r="162" spans="1:11">
      <c r="A162" s="93" t="s">
        <v>398</v>
      </c>
      <c r="B162" s="67" t="s">
        <v>149</v>
      </c>
      <c r="C162" s="37" t="s">
        <v>154</v>
      </c>
      <c r="D162" s="26" t="s">
        <v>150</v>
      </c>
      <c r="E162" s="40">
        <v>1</v>
      </c>
      <c r="F162" s="21" t="s">
        <v>0</v>
      </c>
      <c r="G162" s="28"/>
      <c r="H162" s="29"/>
      <c r="I162" s="33">
        <v>0.21</v>
      </c>
      <c r="J162" s="29">
        <f t="shared" ref="J162" si="18">ROUND(H162*(1+I162),2)</f>
        <v>0</v>
      </c>
      <c r="K162" s="28">
        <f>ROUND(J162*E162,2)</f>
        <v>0</v>
      </c>
    </row>
    <row r="163" spans="1:11">
      <c r="A163" s="93" t="s">
        <v>422</v>
      </c>
      <c r="B163" s="67" t="s">
        <v>147</v>
      </c>
      <c r="C163" s="37" t="s">
        <v>154</v>
      </c>
      <c r="D163" s="26" t="s">
        <v>148</v>
      </c>
      <c r="E163" s="40">
        <v>1</v>
      </c>
      <c r="F163" s="21" t="s">
        <v>0</v>
      </c>
      <c r="G163" s="28"/>
      <c r="H163" s="29"/>
      <c r="I163" s="33">
        <v>0.21</v>
      </c>
      <c r="J163" s="29">
        <f t="shared" ref="J163" si="19">ROUND(H163*(1+I163),2)</f>
        <v>0</v>
      </c>
      <c r="K163" s="28">
        <f>ROUND(J163*E163,2)</f>
        <v>0</v>
      </c>
    </row>
    <row r="164" spans="1:11" ht="37.5" customHeight="1">
      <c r="A164" s="93" t="s">
        <v>453</v>
      </c>
      <c r="B164" s="79">
        <v>97902</v>
      </c>
      <c r="C164" s="37" t="s">
        <v>423</v>
      </c>
      <c r="D164" s="26" t="s">
        <v>179</v>
      </c>
      <c r="E164" s="40">
        <v>5</v>
      </c>
      <c r="F164" s="21" t="s">
        <v>0</v>
      </c>
      <c r="G164" s="29"/>
      <c r="H164" s="29"/>
      <c r="I164" s="33">
        <v>0.21</v>
      </c>
      <c r="J164" s="29">
        <f t="shared" si="14"/>
        <v>0</v>
      </c>
      <c r="K164" s="28">
        <f>ROUND(J164*E164,2)</f>
        <v>0</v>
      </c>
    </row>
    <row r="165" spans="1:11">
      <c r="A165" s="30" t="s">
        <v>218</v>
      </c>
      <c r="B165" s="107" t="s">
        <v>432</v>
      </c>
      <c r="C165" s="108"/>
      <c r="D165" s="109"/>
      <c r="E165" s="16"/>
      <c r="F165" s="17"/>
      <c r="G165" s="17"/>
      <c r="H165" s="18"/>
      <c r="I165" s="32"/>
      <c r="J165" s="18"/>
      <c r="K165" s="59">
        <f>SUM(K166:K172)</f>
        <v>0</v>
      </c>
    </row>
    <row r="166" spans="1:11" ht="45">
      <c r="A166" s="93" t="s">
        <v>399</v>
      </c>
      <c r="B166" s="42">
        <v>86932</v>
      </c>
      <c r="C166" s="37" t="s">
        <v>423</v>
      </c>
      <c r="D166" s="26" t="s">
        <v>255</v>
      </c>
      <c r="E166" s="40">
        <v>1</v>
      </c>
      <c r="F166" s="21" t="s">
        <v>0</v>
      </c>
      <c r="G166" s="28"/>
      <c r="H166" s="29"/>
      <c r="I166" s="33">
        <v>0.21</v>
      </c>
      <c r="J166" s="29">
        <f t="shared" si="14"/>
        <v>0</v>
      </c>
      <c r="K166" s="28">
        <f>ROUND(J166*E166,2)</f>
        <v>0</v>
      </c>
    </row>
    <row r="167" spans="1:11" ht="56.25">
      <c r="A167" s="93" t="s">
        <v>400</v>
      </c>
      <c r="B167" s="42">
        <v>86941</v>
      </c>
      <c r="C167" s="37" t="s">
        <v>423</v>
      </c>
      <c r="D167" s="26" t="s">
        <v>182</v>
      </c>
      <c r="E167" s="40">
        <v>1</v>
      </c>
      <c r="F167" s="21" t="s">
        <v>0</v>
      </c>
      <c r="G167" s="28"/>
      <c r="H167" s="29"/>
      <c r="I167" s="33">
        <v>0.21</v>
      </c>
      <c r="J167" s="29">
        <f t="shared" si="14"/>
        <v>0</v>
      </c>
      <c r="K167" s="28">
        <f>ROUND(J167*E167,2)</f>
        <v>0</v>
      </c>
    </row>
    <row r="168" spans="1:11" ht="22.5">
      <c r="A168" s="93" t="s">
        <v>401</v>
      </c>
      <c r="B168" s="42">
        <v>95546</v>
      </c>
      <c r="C168" s="37" t="s">
        <v>423</v>
      </c>
      <c r="D168" s="26" t="s">
        <v>183</v>
      </c>
      <c r="E168" s="40">
        <v>1</v>
      </c>
      <c r="F168" s="21" t="s">
        <v>0</v>
      </c>
      <c r="G168" s="28"/>
      <c r="H168" s="29"/>
      <c r="I168" s="33">
        <v>0.21</v>
      </c>
      <c r="J168" s="29">
        <f t="shared" si="14"/>
        <v>0</v>
      </c>
      <c r="K168" s="28">
        <f>ROUND(J168*E168,2)</f>
        <v>0</v>
      </c>
    </row>
    <row r="169" spans="1:11" ht="22.5">
      <c r="A169" s="93" t="s">
        <v>454</v>
      </c>
      <c r="B169" s="42">
        <v>100849</v>
      </c>
      <c r="C169" s="37" t="s">
        <v>423</v>
      </c>
      <c r="D169" s="26" t="s">
        <v>184</v>
      </c>
      <c r="E169" s="40">
        <v>1</v>
      </c>
      <c r="F169" s="21" t="s">
        <v>0</v>
      </c>
      <c r="G169" s="28"/>
      <c r="H169" s="29"/>
      <c r="I169" s="33">
        <v>0.21</v>
      </c>
      <c r="J169" s="29">
        <f t="shared" si="14"/>
        <v>0</v>
      </c>
      <c r="K169" s="28">
        <f>ROUND(J169*E169,2)</f>
        <v>0</v>
      </c>
    </row>
    <row r="170" spans="1:11" ht="22.5">
      <c r="A170" s="93" t="s">
        <v>402</v>
      </c>
      <c r="B170" s="42" t="s">
        <v>133</v>
      </c>
      <c r="C170" s="37" t="s">
        <v>154</v>
      </c>
      <c r="D170" s="26" t="s">
        <v>134</v>
      </c>
      <c r="E170" s="40">
        <v>0.6</v>
      </c>
      <c r="F170" s="21" t="s">
        <v>1</v>
      </c>
      <c r="G170" s="28"/>
      <c r="H170" s="29"/>
      <c r="I170" s="33">
        <v>0.21</v>
      </c>
      <c r="J170" s="29">
        <f t="shared" si="14"/>
        <v>0</v>
      </c>
      <c r="K170" s="28">
        <f>ROUND(J170*E170,2)</f>
        <v>0</v>
      </c>
    </row>
    <row r="171" spans="1:11" ht="22.5">
      <c r="A171" s="93" t="s">
        <v>403</v>
      </c>
      <c r="B171" s="49" t="s">
        <v>135</v>
      </c>
      <c r="C171" s="37" t="s">
        <v>154</v>
      </c>
      <c r="D171" s="26" t="s">
        <v>478</v>
      </c>
      <c r="E171" s="40">
        <v>1</v>
      </c>
      <c r="F171" s="21" t="s">
        <v>0</v>
      </c>
      <c r="G171" s="28"/>
      <c r="H171" s="29"/>
      <c r="I171" s="33">
        <v>0.21</v>
      </c>
      <c r="J171" s="29">
        <f t="shared" si="14"/>
        <v>0</v>
      </c>
      <c r="K171" s="28">
        <f>ROUND(J171*E171,2)</f>
        <v>0</v>
      </c>
    </row>
    <row r="172" spans="1:11" ht="45">
      <c r="A172" s="93" t="s">
        <v>404</v>
      </c>
      <c r="B172" s="42">
        <v>86930</v>
      </c>
      <c r="C172" s="37" t="s">
        <v>423</v>
      </c>
      <c r="D172" s="26" t="s">
        <v>181</v>
      </c>
      <c r="E172" s="40">
        <v>1</v>
      </c>
      <c r="F172" s="21" t="s">
        <v>0</v>
      </c>
      <c r="G172" s="28"/>
      <c r="H172" s="29"/>
      <c r="I172" s="33">
        <v>0.21</v>
      </c>
      <c r="J172" s="29">
        <f t="shared" si="14"/>
        <v>0</v>
      </c>
      <c r="K172" s="28">
        <f>ROUND(J172*E172,2)</f>
        <v>0</v>
      </c>
    </row>
    <row r="173" spans="1:11">
      <c r="A173" s="30" t="s">
        <v>219</v>
      </c>
      <c r="B173" s="107" t="s">
        <v>460</v>
      </c>
      <c r="C173" s="108"/>
      <c r="D173" s="109"/>
      <c r="E173" s="16"/>
      <c r="F173" s="17"/>
      <c r="G173" s="17"/>
      <c r="H173" s="18"/>
      <c r="I173" s="32"/>
      <c r="J173" s="18"/>
      <c r="K173" s="59">
        <f>SUM(K174:K192)</f>
        <v>0</v>
      </c>
    </row>
    <row r="174" spans="1:11" ht="33.75">
      <c r="A174" s="93" t="s">
        <v>405</v>
      </c>
      <c r="B174" s="58">
        <v>96624</v>
      </c>
      <c r="C174" s="37" t="s">
        <v>423</v>
      </c>
      <c r="D174" s="26" t="s">
        <v>433</v>
      </c>
      <c r="E174" s="40">
        <v>0.43</v>
      </c>
      <c r="F174" s="21" t="s">
        <v>3</v>
      </c>
      <c r="G174" s="28"/>
      <c r="H174" s="29"/>
      <c r="I174" s="33">
        <v>0.21</v>
      </c>
      <c r="J174" s="29">
        <f t="shared" si="14"/>
        <v>0</v>
      </c>
      <c r="K174" s="28">
        <f>ROUND(J174*E174,2)</f>
        <v>0</v>
      </c>
    </row>
    <row r="175" spans="1:11" ht="22.5">
      <c r="A175" s="93" t="s">
        <v>406</v>
      </c>
      <c r="B175" s="58">
        <v>97082</v>
      </c>
      <c r="C175" s="37" t="s">
        <v>423</v>
      </c>
      <c r="D175" s="26" t="s">
        <v>159</v>
      </c>
      <c r="E175" s="40">
        <v>0.1</v>
      </c>
      <c r="F175" s="21" t="s">
        <v>3</v>
      </c>
      <c r="G175" s="28"/>
      <c r="H175" s="29"/>
      <c r="I175" s="33">
        <v>0.21</v>
      </c>
      <c r="J175" s="29">
        <f t="shared" si="14"/>
        <v>0</v>
      </c>
      <c r="K175" s="28">
        <f>ROUND(J175*E175,2)</f>
        <v>0</v>
      </c>
    </row>
    <row r="176" spans="1:11" ht="33.75">
      <c r="A176" s="93" t="s">
        <v>407</v>
      </c>
      <c r="B176" s="58">
        <v>97083</v>
      </c>
      <c r="C176" s="37" t="s">
        <v>423</v>
      </c>
      <c r="D176" s="26" t="s">
        <v>160</v>
      </c>
      <c r="E176" s="40">
        <v>8.64</v>
      </c>
      <c r="F176" s="21" t="s">
        <v>1</v>
      </c>
      <c r="G176" s="28"/>
      <c r="H176" s="29"/>
      <c r="I176" s="33">
        <v>0.21</v>
      </c>
      <c r="J176" s="29">
        <f t="shared" si="14"/>
        <v>0</v>
      </c>
      <c r="K176" s="28">
        <f>ROUND(J176*E176,2)</f>
        <v>0</v>
      </c>
    </row>
    <row r="177" spans="1:11" ht="33.75">
      <c r="A177" s="93" t="s">
        <v>408</v>
      </c>
      <c r="B177" s="58">
        <v>97086</v>
      </c>
      <c r="C177" s="37" t="s">
        <v>423</v>
      </c>
      <c r="D177" s="26" t="s">
        <v>161</v>
      </c>
      <c r="E177" s="40">
        <v>1.98</v>
      </c>
      <c r="F177" s="21" t="s">
        <v>1</v>
      </c>
      <c r="G177" s="28"/>
      <c r="H177" s="29"/>
      <c r="I177" s="33">
        <v>0.21</v>
      </c>
      <c r="J177" s="29">
        <f t="shared" si="14"/>
        <v>0</v>
      </c>
      <c r="K177" s="28">
        <f>ROUND(J177*E177,2)</f>
        <v>0</v>
      </c>
    </row>
    <row r="178" spans="1:11" ht="33.75">
      <c r="A178" s="93" t="s">
        <v>409</v>
      </c>
      <c r="B178" s="58">
        <v>97087</v>
      </c>
      <c r="C178" s="37" t="s">
        <v>423</v>
      </c>
      <c r="D178" s="26" t="s">
        <v>162</v>
      </c>
      <c r="E178" s="40">
        <v>8.64</v>
      </c>
      <c r="F178" s="21" t="s">
        <v>1</v>
      </c>
      <c r="G178" s="28"/>
      <c r="H178" s="29"/>
      <c r="I178" s="33">
        <v>0.21</v>
      </c>
      <c r="J178" s="29">
        <f t="shared" si="14"/>
        <v>0</v>
      </c>
      <c r="K178" s="28">
        <f>ROUND(J178*E178,2)</f>
        <v>0</v>
      </c>
    </row>
    <row r="179" spans="1:11" ht="22.5">
      <c r="A179" s="93" t="s">
        <v>410</v>
      </c>
      <c r="B179" s="58">
        <v>97092</v>
      </c>
      <c r="C179" s="37" t="s">
        <v>423</v>
      </c>
      <c r="D179" s="26" t="s">
        <v>163</v>
      </c>
      <c r="E179" s="40">
        <v>53.7</v>
      </c>
      <c r="F179" s="21" t="s">
        <v>18</v>
      </c>
      <c r="G179" s="28"/>
      <c r="H179" s="29"/>
      <c r="I179" s="33">
        <v>0.21</v>
      </c>
      <c r="J179" s="29">
        <f t="shared" si="14"/>
        <v>0</v>
      </c>
      <c r="K179" s="28">
        <f>ROUND(J179*E179,2)</f>
        <v>0</v>
      </c>
    </row>
    <row r="180" spans="1:11" ht="33.75">
      <c r="A180" s="93" t="s">
        <v>411</v>
      </c>
      <c r="B180" s="83">
        <v>97096</v>
      </c>
      <c r="C180" s="37" t="s">
        <v>423</v>
      </c>
      <c r="D180" s="26" t="s">
        <v>164</v>
      </c>
      <c r="E180" s="40">
        <v>1.3</v>
      </c>
      <c r="F180" s="21" t="s">
        <v>3</v>
      </c>
      <c r="G180" s="28"/>
      <c r="H180" s="29"/>
      <c r="I180" s="33">
        <v>0.21</v>
      </c>
      <c r="J180" s="29">
        <f t="shared" si="14"/>
        <v>0</v>
      </c>
      <c r="K180" s="28">
        <f>ROUND(J180*E180,2)</f>
        <v>0</v>
      </c>
    </row>
    <row r="181" spans="1:11" ht="33.75">
      <c r="A181" s="93" t="s">
        <v>434</v>
      </c>
      <c r="B181" s="84">
        <v>92761</v>
      </c>
      <c r="C181" s="37" t="s">
        <v>423</v>
      </c>
      <c r="D181" s="26" t="s">
        <v>167</v>
      </c>
      <c r="E181" s="40">
        <v>5.69</v>
      </c>
      <c r="F181" s="21" t="s">
        <v>18</v>
      </c>
      <c r="G181" s="28"/>
      <c r="H181" s="29"/>
      <c r="I181" s="33">
        <v>0.21</v>
      </c>
      <c r="J181" s="29">
        <f t="shared" ref="J181:J183" si="20">ROUND(H181*(1+I181),2)</f>
        <v>0</v>
      </c>
      <c r="K181" s="28">
        <f>ROUND(J181*E181,2)</f>
        <v>0</v>
      </c>
    </row>
    <row r="182" spans="1:11" ht="33.75">
      <c r="A182" s="93" t="s">
        <v>435</v>
      </c>
      <c r="B182" s="84">
        <v>92759</v>
      </c>
      <c r="C182" s="37" t="s">
        <v>423</v>
      </c>
      <c r="D182" s="26" t="s">
        <v>166</v>
      </c>
      <c r="E182" s="40">
        <v>1.72</v>
      </c>
      <c r="F182" s="21" t="s">
        <v>18</v>
      </c>
      <c r="G182" s="28"/>
      <c r="H182" s="29"/>
      <c r="I182" s="33">
        <v>0.21</v>
      </c>
      <c r="J182" s="29">
        <f t="shared" si="20"/>
        <v>0</v>
      </c>
      <c r="K182" s="28">
        <f>ROUND(J182*E182,2)</f>
        <v>0</v>
      </c>
    </row>
    <row r="183" spans="1:11" ht="22.5" customHeight="1">
      <c r="A183" s="93" t="s">
        <v>436</v>
      </c>
      <c r="B183" s="84">
        <v>103669</v>
      </c>
      <c r="C183" s="37" t="s">
        <v>423</v>
      </c>
      <c r="D183" s="26" t="s">
        <v>254</v>
      </c>
      <c r="E183" s="40">
        <v>7.0000000000000007E-2</v>
      </c>
      <c r="F183" s="21" t="s">
        <v>3</v>
      </c>
      <c r="G183" s="28"/>
      <c r="H183" s="29"/>
      <c r="I183" s="33">
        <v>0.21</v>
      </c>
      <c r="J183" s="29">
        <f t="shared" si="20"/>
        <v>0</v>
      </c>
      <c r="K183" s="28">
        <f>ROUND(J183*E183,2)</f>
        <v>0</v>
      </c>
    </row>
    <row r="184" spans="1:11" ht="15">
      <c r="A184" s="93" t="s">
        <v>29</v>
      </c>
      <c r="B184" s="79" t="s">
        <v>38</v>
      </c>
      <c r="C184" s="37" t="s">
        <v>154</v>
      </c>
      <c r="D184" s="26" t="s">
        <v>228</v>
      </c>
      <c r="E184" s="40">
        <v>3.25</v>
      </c>
      <c r="F184" s="21" t="s">
        <v>1</v>
      </c>
      <c r="G184" s="28"/>
      <c r="H184" s="29"/>
      <c r="I184" s="33">
        <v>0.21</v>
      </c>
      <c r="J184" s="29">
        <f t="shared" si="14"/>
        <v>0</v>
      </c>
      <c r="K184" s="28">
        <f>ROUND(J184*E184,2)</f>
        <v>0</v>
      </c>
    </row>
    <row r="185" spans="1:11">
      <c r="A185" s="93" t="s">
        <v>455</v>
      </c>
      <c r="B185" s="63" t="s">
        <v>203</v>
      </c>
      <c r="C185" s="37" t="s">
        <v>220</v>
      </c>
      <c r="D185" s="26" t="s">
        <v>204</v>
      </c>
      <c r="E185" s="40">
        <v>4</v>
      </c>
      <c r="F185" s="21" t="s">
        <v>0</v>
      </c>
      <c r="G185" s="28"/>
      <c r="H185" s="29"/>
      <c r="I185" s="33">
        <v>0.21</v>
      </c>
      <c r="J185" s="29">
        <f t="shared" si="14"/>
        <v>0</v>
      </c>
      <c r="K185" s="28">
        <f>ROUND(J185*E185,2)</f>
        <v>0</v>
      </c>
    </row>
    <row r="186" spans="1:11" ht="22.5">
      <c r="A186" s="93" t="s">
        <v>456</v>
      </c>
      <c r="B186" s="42" t="s">
        <v>36</v>
      </c>
      <c r="C186" s="37" t="s">
        <v>154</v>
      </c>
      <c r="D186" s="26" t="s">
        <v>37</v>
      </c>
      <c r="E186" s="40">
        <v>0.8</v>
      </c>
      <c r="F186" s="21" t="s">
        <v>1</v>
      </c>
      <c r="G186" s="28"/>
      <c r="H186" s="29"/>
      <c r="I186" s="33">
        <v>0.21</v>
      </c>
      <c r="J186" s="29">
        <f t="shared" si="14"/>
        <v>0</v>
      </c>
      <c r="K186" s="28">
        <f>ROUND(J186*E186,2)</f>
        <v>0</v>
      </c>
    </row>
    <row r="187" spans="1:11" ht="15">
      <c r="A187" s="93" t="s">
        <v>457</v>
      </c>
      <c r="B187" s="42" t="s">
        <v>45</v>
      </c>
      <c r="C187" s="37" t="s">
        <v>154</v>
      </c>
      <c r="D187" s="26" t="s">
        <v>46</v>
      </c>
      <c r="E187" s="40">
        <v>3.25</v>
      </c>
      <c r="F187" s="21" t="s">
        <v>1</v>
      </c>
      <c r="G187" s="28"/>
      <c r="H187" s="29"/>
      <c r="I187" s="33">
        <v>0.21</v>
      </c>
      <c r="J187" s="29">
        <f t="shared" si="14"/>
        <v>0</v>
      </c>
      <c r="K187" s="28">
        <f>ROUND(J187*E187,2)</f>
        <v>0</v>
      </c>
    </row>
    <row r="188" spans="1:11" ht="15">
      <c r="A188" s="93" t="s">
        <v>458</v>
      </c>
      <c r="B188" s="42" t="s">
        <v>48</v>
      </c>
      <c r="C188" s="37" t="s">
        <v>154</v>
      </c>
      <c r="D188" s="26" t="s">
        <v>49</v>
      </c>
      <c r="E188" s="40">
        <v>3.25</v>
      </c>
      <c r="F188" s="21" t="s">
        <v>1</v>
      </c>
      <c r="G188" s="28"/>
      <c r="H188" s="29"/>
      <c r="I188" s="33">
        <v>0.21</v>
      </c>
      <c r="J188" s="29">
        <f t="shared" si="14"/>
        <v>0</v>
      </c>
      <c r="K188" s="28">
        <f>ROUND(J188*E188,2)</f>
        <v>0</v>
      </c>
    </row>
    <row r="189" spans="1:11" ht="15">
      <c r="A189" s="93" t="s">
        <v>30</v>
      </c>
      <c r="B189" s="42" t="s">
        <v>77</v>
      </c>
      <c r="C189" s="37" t="s">
        <v>154</v>
      </c>
      <c r="D189" s="26" t="s">
        <v>78</v>
      </c>
      <c r="E189" s="40">
        <v>3.25</v>
      </c>
      <c r="F189" s="21" t="s">
        <v>1</v>
      </c>
      <c r="G189" s="28"/>
      <c r="H189" s="29"/>
      <c r="I189" s="33">
        <v>0.21</v>
      </c>
      <c r="J189" s="29">
        <f t="shared" si="14"/>
        <v>0</v>
      </c>
      <c r="K189" s="28">
        <f>ROUND(J189*E189,2)</f>
        <v>0</v>
      </c>
    </row>
    <row r="190" spans="1:11" ht="15">
      <c r="A190" s="93" t="s">
        <v>459</v>
      </c>
      <c r="B190" s="42" t="s">
        <v>62</v>
      </c>
      <c r="C190" s="37" t="s">
        <v>154</v>
      </c>
      <c r="D190" s="26" t="s">
        <v>63</v>
      </c>
      <c r="E190" s="40">
        <v>0.56000000000000005</v>
      </c>
      <c r="F190" s="21" t="s">
        <v>1</v>
      </c>
      <c r="G190" s="28"/>
      <c r="H190" s="29"/>
      <c r="I190" s="33">
        <v>0.21</v>
      </c>
      <c r="J190" s="29">
        <f t="shared" si="14"/>
        <v>0</v>
      </c>
      <c r="K190" s="28">
        <f>ROUND(J190*E190,2)</f>
        <v>0</v>
      </c>
    </row>
    <row r="191" spans="1:11" ht="15">
      <c r="A191" s="93" t="s">
        <v>31</v>
      </c>
      <c r="B191" s="42" t="s">
        <v>72</v>
      </c>
      <c r="C191" s="37" t="s">
        <v>154</v>
      </c>
      <c r="D191" s="26" t="s">
        <v>73</v>
      </c>
      <c r="E191" s="40">
        <v>1</v>
      </c>
      <c r="F191" s="21" t="s">
        <v>0</v>
      </c>
      <c r="G191" s="28"/>
      <c r="H191" s="29"/>
      <c r="I191" s="33">
        <v>0.21</v>
      </c>
      <c r="J191" s="29">
        <f t="shared" si="14"/>
        <v>0</v>
      </c>
      <c r="K191" s="28">
        <f>ROUND(J191*E191,2)</f>
        <v>0</v>
      </c>
    </row>
    <row r="192" spans="1:11" ht="15">
      <c r="A192" s="93" t="s">
        <v>412</v>
      </c>
      <c r="B192" s="42" t="s">
        <v>80</v>
      </c>
      <c r="C192" s="37" t="s">
        <v>154</v>
      </c>
      <c r="D192" s="26" t="s">
        <v>81</v>
      </c>
      <c r="E192" s="40">
        <v>1.1200000000000001</v>
      </c>
      <c r="F192" s="21" t="s">
        <v>1</v>
      </c>
      <c r="G192" s="28"/>
      <c r="H192" s="29"/>
      <c r="I192" s="33">
        <v>0.21</v>
      </c>
      <c r="J192" s="29">
        <f t="shared" si="14"/>
        <v>0</v>
      </c>
      <c r="K192" s="28">
        <f>ROUND(J192*E192,2)</f>
        <v>0</v>
      </c>
    </row>
    <row r="193" spans="1:13">
      <c r="A193" s="30" t="s">
        <v>222</v>
      </c>
      <c r="B193" s="107" t="s">
        <v>413</v>
      </c>
      <c r="C193" s="108"/>
      <c r="D193" s="109"/>
      <c r="E193" s="16"/>
      <c r="F193" s="17"/>
      <c r="G193" s="17"/>
      <c r="H193" s="18"/>
      <c r="I193" s="32"/>
      <c r="J193" s="18"/>
      <c r="K193" s="59">
        <f>SUM(K194:K195)</f>
        <v>0</v>
      </c>
    </row>
    <row r="194" spans="1:13" ht="15">
      <c r="A194" s="93" t="s">
        <v>414</v>
      </c>
      <c r="B194" s="42" t="s">
        <v>151</v>
      </c>
      <c r="C194" s="37" t="s">
        <v>154</v>
      </c>
      <c r="D194" s="26" t="s">
        <v>152</v>
      </c>
      <c r="E194" s="40">
        <v>25.5</v>
      </c>
      <c r="F194" s="21" t="s">
        <v>1</v>
      </c>
      <c r="G194" s="28"/>
      <c r="H194" s="29"/>
      <c r="I194" s="33">
        <v>0.21</v>
      </c>
      <c r="J194" s="29">
        <f t="shared" si="14"/>
        <v>0</v>
      </c>
      <c r="K194" s="28">
        <f>ROUND(J194*E194,2)</f>
        <v>0</v>
      </c>
    </row>
    <row r="195" spans="1:13" ht="22.5">
      <c r="A195" s="93" t="s">
        <v>415</v>
      </c>
      <c r="B195" s="42" t="s">
        <v>19</v>
      </c>
      <c r="C195" s="37" t="s">
        <v>154</v>
      </c>
      <c r="D195" s="26" t="s">
        <v>20</v>
      </c>
      <c r="E195" s="40">
        <v>10</v>
      </c>
      <c r="F195" s="21" t="s">
        <v>3</v>
      </c>
      <c r="G195" s="28"/>
      <c r="H195" s="29"/>
      <c r="I195" s="33">
        <v>0.21</v>
      </c>
      <c r="J195" s="29">
        <f t="shared" si="14"/>
        <v>0</v>
      </c>
      <c r="K195" s="28">
        <f>ROUND(J195*E195,2)</f>
        <v>0</v>
      </c>
    </row>
    <row r="196" spans="1:13" ht="15" customHeight="1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7"/>
    </row>
    <row r="197" spans="1:13">
      <c r="A197" s="30"/>
      <c r="B197" s="123" t="s">
        <v>416</v>
      </c>
      <c r="C197" s="124"/>
      <c r="D197" s="124"/>
      <c r="E197" s="124"/>
      <c r="F197" s="124"/>
      <c r="G197" s="125"/>
      <c r="H197" s="18"/>
      <c r="I197" s="32"/>
      <c r="J197" s="18"/>
      <c r="K197" s="100">
        <f>ROUND((SUM(K7:K195)/2),2)</f>
        <v>0</v>
      </c>
    </row>
    <row r="198" spans="1:13">
      <c r="E198" s="11"/>
    </row>
    <row r="199" spans="1:13">
      <c r="E199" s="11"/>
      <c r="K199" s="91"/>
    </row>
    <row r="200" spans="1:13">
      <c r="E200" s="11"/>
      <c r="K200" s="91"/>
    </row>
    <row r="201" spans="1:13">
      <c r="E201" s="11"/>
      <c r="K201" s="91"/>
    </row>
    <row r="202" spans="1:13">
      <c r="E202" s="11"/>
      <c r="K202" s="91"/>
    </row>
    <row r="203" spans="1:13">
      <c r="E203" s="11"/>
      <c r="K203" s="91"/>
    </row>
    <row r="204" spans="1:13">
      <c r="E204" s="11"/>
    </row>
    <row r="205" spans="1:13">
      <c r="E205" s="11"/>
    </row>
    <row r="206" spans="1:13">
      <c r="E206" s="11"/>
    </row>
    <row r="207" spans="1:13">
      <c r="E207" s="11"/>
    </row>
    <row r="208" spans="1:13">
      <c r="E208" s="11"/>
      <c r="H208" s="91"/>
      <c r="I208" s="136"/>
      <c r="J208" s="91"/>
      <c r="K208" s="91"/>
      <c r="L208" s="137"/>
      <c r="M208" s="137"/>
    </row>
    <row r="209" spans="5:13">
      <c r="E209" s="11"/>
      <c r="H209" s="91"/>
      <c r="I209" s="136"/>
      <c r="J209" s="91"/>
      <c r="K209" s="91"/>
      <c r="L209" s="137"/>
      <c r="M209" s="137"/>
    </row>
    <row r="210" spans="5:13">
      <c r="E210" s="11"/>
      <c r="H210" s="91"/>
      <c r="I210" s="136"/>
      <c r="J210" s="91"/>
      <c r="K210" s="91"/>
      <c r="L210" s="137"/>
      <c r="M210" s="137"/>
    </row>
    <row r="211" spans="5:13">
      <c r="E211" s="11"/>
      <c r="H211" s="91"/>
      <c r="I211" s="136"/>
      <c r="J211" s="138"/>
      <c r="K211" s="91"/>
      <c r="L211" s="137"/>
      <c r="M211" s="137"/>
    </row>
    <row r="212" spans="5:13">
      <c r="E212" s="11"/>
      <c r="H212" s="91"/>
      <c r="I212" s="136"/>
      <c r="J212" s="91"/>
      <c r="K212" s="91"/>
      <c r="L212" s="137"/>
      <c r="M212" s="137"/>
    </row>
    <row r="213" spans="5:13">
      <c r="E213" s="11"/>
      <c r="H213" s="91"/>
      <c r="I213" s="136"/>
      <c r="J213" s="91"/>
      <c r="K213" s="91"/>
      <c r="L213" s="137"/>
      <c r="M213" s="137"/>
    </row>
    <row r="214" spans="5:13">
      <c r="E214" s="11"/>
      <c r="H214" s="91"/>
      <c r="I214" s="136"/>
      <c r="J214" s="91"/>
      <c r="K214" s="91"/>
      <c r="L214" s="137"/>
      <c r="M214" s="137"/>
    </row>
    <row r="215" spans="5:13">
      <c r="E215" s="11"/>
      <c r="H215" s="91"/>
      <c r="I215" s="136"/>
      <c r="J215" s="91"/>
      <c r="K215" s="91"/>
      <c r="L215" s="137"/>
      <c r="M215" s="137"/>
    </row>
    <row r="216" spans="5:13">
      <c r="E216" s="11"/>
    </row>
    <row r="217" spans="5:13">
      <c r="E217" s="11"/>
    </row>
    <row r="218" spans="5:13">
      <c r="E218" s="11"/>
    </row>
    <row r="219" spans="5:13">
      <c r="E219" s="11"/>
    </row>
    <row r="220" spans="5:13">
      <c r="E220" s="11"/>
    </row>
    <row r="221" spans="5:13">
      <c r="E221" s="11"/>
    </row>
    <row r="222" spans="5:13">
      <c r="E222" s="11"/>
    </row>
    <row r="223" spans="5:13">
      <c r="E223" s="11"/>
    </row>
    <row r="224" spans="5:13">
      <c r="E224" s="11"/>
    </row>
    <row r="225" spans="5:5">
      <c r="E225" s="11"/>
    </row>
    <row r="226" spans="5:5">
      <c r="E226" s="11"/>
    </row>
    <row r="227" spans="5:5">
      <c r="E227" s="11"/>
    </row>
    <row r="228" spans="5:5">
      <c r="E228" s="11"/>
    </row>
    <row r="229" spans="5:5">
      <c r="E229" s="11"/>
    </row>
    <row r="230" spans="5:5">
      <c r="E230" s="11"/>
    </row>
    <row r="231" spans="5:5">
      <c r="E231" s="11"/>
    </row>
    <row r="232" spans="5:5">
      <c r="E232" s="11"/>
    </row>
    <row r="233" spans="5:5">
      <c r="E233" s="11"/>
    </row>
    <row r="234" spans="5:5">
      <c r="E234" s="11"/>
    </row>
    <row r="235" spans="5:5">
      <c r="E235" s="11"/>
    </row>
    <row r="236" spans="5:5">
      <c r="E236" s="11"/>
    </row>
    <row r="237" spans="5:5">
      <c r="E237" s="11"/>
    </row>
    <row r="238" spans="5:5">
      <c r="E238" s="11"/>
    </row>
    <row r="239" spans="5:5">
      <c r="E239" s="11"/>
    </row>
    <row r="240" spans="5:5">
      <c r="E240" s="11"/>
    </row>
    <row r="241" spans="5:5">
      <c r="E241" s="11"/>
    </row>
    <row r="242" spans="5:5">
      <c r="E242" s="11"/>
    </row>
    <row r="243" spans="5:5">
      <c r="E243" s="11"/>
    </row>
    <row r="244" spans="5:5">
      <c r="E244" s="11"/>
    </row>
    <row r="245" spans="5:5">
      <c r="E245" s="11"/>
    </row>
    <row r="246" spans="5:5">
      <c r="E246" s="11"/>
    </row>
    <row r="247" spans="5:5">
      <c r="E247" s="11"/>
    </row>
    <row r="248" spans="5:5">
      <c r="E248" s="11"/>
    </row>
    <row r="249" spans="5:5">
      <c r="E249" s="11"/>
    </row>
    <row r="250" spans="5:5">
      <c r="E250" s="11"/>
    </row>
    <row r="251" spans="5:5">
      <c r="E251" s="11"/>
    </row>
    <row r="252" spans="5:5">
      <c r="E252" s="11"/>
    </row>
    <row r="253" spans="5:5">
      <c r="E253" s="11"/>
    </row>
    <row r="254" spans="5:5">
      <c r="E254" s="11"/>
    </row>
    <row r="255" spans="5:5">
      <c r="E255" s="11"/>
    </row>
    <row r="256" spans="5:5">
      <c r="E256" s="11"/>
    </row>
    <row r="257" spans="5:5">
      <c r="E257" s="11"/>
    </row>
    <row r="258" spans="5:5">
      <c r="E258" s="11"/>
    </row>
    <row r="259" spans="5:5">
      <c r="E259" s="11"/>
    </row>
    <row r="260" spans="5:5">
      <c r="E260" s="11"/>
    </row>
    <row r="261" spans="5:5">
      <c r="E261" s="11"/>
    </row>
    <row r="262" spans="5:5">
      <c r="E262" s="11"/>
    </row>
    <row r="263" spans="5:5">
      <c r="E263" s="11"/>
    </row>
    <row r="264" spans="5:5">
      <c r="E264" s="11"/>
    </row>
    <row r="265" spans="5:5">
      <c r="E265" s="11"/>
    </row>
    <row r="266" spans="5:5">
      <c r="E266" s="11"/>
    </row>
    <row r="267" spans="5:5">
      <c r="E267" s="11"/>
    </row>
    <row r="268" spans="5:5">
      <c r="E268" s="11"/>
    </row>
    <row r="269" spans="5:5">
      <c r="E269" s="11"/>
    </row>
    <row r="270" spans="5:5">
      <c r="E270" s="11"/>
    </row>
    <row r="271" spans="5:5">
      <c r="E271" s="11"/>
    </row>
    <row r="272" spans="5:5">
      <c r="E272" s="11"/>
    </row>
    <row r="273" spans="5:5">
      <c r="E273" s="11"/>
    </row>
    <row r="274" spans="5:5">
      <c r="E274" s="11"/>
    </row>
    <row r="275" spans="5:5">
      <c r="E275" s="11"/>
    </row>
    <row r="276" spans="5:5">
      <c r="E276" s="11"/>
    </row>
    <row r="277" spans="5:5">
      <c r="E277" s="11"/>
    </row>
    <row r="278" spans="5:5">
      <c r="E278" s="11"/>
    </row>
    <row r="279" spans="5:5">
      <c r="E279" s="11"/>
    </row>
    <row r="280" spans="5:5">
      <c r="E280" s="11"/>
    </row>
    <row r="281" spans="5:5">
      <c r="E281" s="11"/>
    </row>
    <row r="282" spans="5:5">
      <c r="E282" s="11"/>
    </row>
    <row r="283" spans="5:5">
      <c r="E283" s="11"/>
    </row>
    <row r="284" spans="5:5">
      <c r="E284" s="11"/>
    </row>
    <row r="285" spans="5:5">
      <c r="E285" s="11"/>
    </row>
    <row r="286" spans="5:5">
      <c r="E286" s="11"/>
    </row>
    <row r="287" spans="5:5">
      <c r="E287" s="11"/>
    </row>
    <row r="288" spans="5:5">
      <c r="E288" s="11"/>
    </row>
    <row r="289" spans="5:5">
      <c r="E289" s="11"/>
    </row>
    <row r="290" spans="5:5">
      <c r="E290" s="11"/>
    </row>
    <row r="291" spans="5:5">
      <c r="E291" s="11"/>
    </row>
    <row r="292" spans="5:5">
      <c r="E292" s="11"/>
    </row>
    <row r="293" spans="5:5">
      <c r="E293" s="11"/>
    </row>
    <row r="294" spans="5:5">
      <c r="E294" s="11"/>
    </row>
    <row r="295" spans="5:5">
      <c r="E295" s="11"/>
    </row>
    <row r="296" spans="5:5">
      <c r="E296" s="11"/>
    </row>
    <row r="297" spans="5:5">
      <c r="E297" s="11"/>
    </row>
    <row r="298" spans="5:5">
      <c r="E298" s="11"/>
    </row>
    <row r="299" spans="5:5">
      <c r="E299" s="11"/>
    </row>
    <row r="300" spans="5:5">
      <c r="E300" s="11"/>
    </row>
    <row r="301" spans="5:5">
      <c r="E301" s="11"/>
    </row>
    <row r="302" spans="5:5">
      <c r="E302" s="11"/>
    </row>
    <row r="303" spans="5:5">
      <c r="E303" s="11"/>
    </row>
    <row r="304" spans="5:5">
      <c r="E304" s="11"/>
    </row>
    <row r="305" spans="5:5">
      <c r="E305" s="11"/>
    </row>
    <row r="306" spans="5:5">
      <c r="E306" s="11"/>
    </row>
    <row r="307" spans="5:5">
      <c r="E307" s="11"/>
    </row>
    <row r="308" spans="5:5">
      <c r="E308" s="11"/>
    </row>
    <row r="309" spans="5:5">
      <c r="E309" s="11"/>
    </row>
    <row r="310" spans="5:5">
      <c r="E310" s="11"/>
    </row>
    <row r="311" spans="5:5">
      <c r="E311" s="11"/>
    </row>
    <row r="312" spans="5:5">
      <c r="E312" s="11"/>
    </row>
    <row r="313" spans="5:5">
      <c r="E313" s="11"/>
    </row>
    <row r="314" spans="5:5">
      <c r="E314" s="11"/>
    </row>
    <row r="315" spans="5:5">
      <c r="E315" s="11"/>
    </row>
    <row r="316" spans="5:5">
      <c r="E316" s="11"/>
    </row>
    <row r="317" spans="5:5">
      <c r="E317" s="11"/>
    </row>
    <row r="318" spans="5:5">
      <c r="E318" s="11"/>
    </row>
    <row r="319" spans="5:5">
      <c r="E319" s="11"/>
    </row>
    <row r="320" spans="5:5">
      <c r="E320" s="11"/>
    </row>
    <row r="321" spans="5:5">
      <c r="E321" s="11"/>
    </row>
    <row r="322" spans="5:5">
      <c r="E322" s="11"/>
    </row>
    <row r="323" spans="5:5">
      <c r="E323" s="11"/>
    </row>
    <row r="324" spans="5:5">
      <c r="E324" s="11"/>
    </row>
    <row r="325" spans="5:5">
      <c r="E325" s="11"/>
    </row>
    <row r="326" spans="5:5">
      <c r="E326" s="11"/>
    </row>
    <row r="327" spans="5:5">
      <c r="E327" s="11"/>
    </row>
    <row r="328" spans="5:5">
      <c r="E328" s="11"/>
    </row>
    <row r="329" spans="5:5">
      <c r="E329" s="11"/>
    </row>
    <row r="330" spans="5:5">
      <c r="E330" s="11"/>
    </row>
    <row r="331" spans="5:5">
      <c r="E331" s="11"/>
    </row>
    <row r="332" spans="5:5">
      <c r="E332" s="11"/>
    </row>
    <row r="333" spans="5:5">
      <c r="E333" s="11"/>
    </row>
    <row r="334" spans="5:5">
      <c r="E334" s="11"/>
    </row>
    <row r="335" spans="5:5">
      <c r="E335" s="11"/>
    </row>
    <row r="336" spans="5:5">
      <c r="E336" s="11"/>
    </row>
    <row r="337" spans="5:5">
      <c r="E337" s="11"/>
    </row>
    <row r="338" spans="5:5">
      <c r="E338" s="11"/>
    </row>
    <row r="339" spans="5:5">
      <c r="E339" s="11"/>
    </row>
    <row r="340" spans="5:5">
      <c r="E340" s="11"/>
    </row>
    <row r="341" spans="5:5">
      <c r="E341" s="11"/>
    </row>
    <row r="342" spans="5:5">
      <c r="E342" s="11"/>
    </row>
    <row r="343" spans="5:5">
      <c r="E343" s="11"/>
    </row>
    <row r="344" spans="5:5">
      <c r="E344" s="11"/>
    </row>
    <row r="345" spans="5:5">
      <c r="E345" s="11"/>
    </row>
    <row r="346" spans="5:5">
      <c r="E346" s="11"/>
    </row>
    <row r="347" spans="5:5">
      <c r="E347" s="11"/>
    </row>
    <row r="348" spans="5:5">
      <c r="E348" s="11"/>
    </row>
    <row r="349" spans="5:5">
      <c r="E349" s="11"/>
    </row>
    <row r="350" spans="5:5">
      <c r="E350" s="11"/>
    </row>
    <row r="351" spans="5:5">
      <c r="E351" s="11"/>
    </row>
    <row r="352" spans="5:5">
      <c r="E352" s="11"/>
    </row>
    <row r="353" spans="5:5">
      <c r="E353" s="11"/>
    </row>
    <row r="354" spans="5:5">
      <c r="E354" s="11"/>
    </row>
    <row r="355" spans="5:5">
      <c r="E355" s="11"/>
    </row>
    <row r="356" spans="5:5">
      <c r="E356" s="11"/>
    </row>
    <row r="357" spans="5:5">
      <c r="E357" s="11"/>
    </row>
    <row r="358" spans="5:5">
      <c r="E358" s="11"/>
    </row>
    <row r="359" spans="5:5">
      <c r="E359" s="11"/>
    </row>
    <row r="360" spans="5:5">
      <c r="E360" s="11"/>
    </row>
    <row r="361" spans="5:5">
      <c r="E361" s="11"/>
    </row>
    <row r="362" spans="5:5">
      <c r="E362" s="11"/>
    </row>
    <row r="363" spans="5:5">
      <c r="E363" s="11"/>
    </row>
    <row r="364" spans="5:5">
      <c r="E364" s="11"/>
    </row>
    <row r="365" spans="5:5">
      <c r="E365" s="11"/>
    </row>
    <row r="366" spans="5:5">
      <c r="E366" s="11"/>
    </row>
    <row r="367" spans="5:5">
      <c r="E367" s="11"/>
    </row>
    <row r="368" spans="5:5">
      <c r="E368" s="11"/>
    </row>
    <row r="369" spans="5:5">
      <c r="E369" s="11"/>
    </row>
    <row r="370" spans="5:5">
      <c r="E370" s="11"/>
    </row>
    <row r="371" spans="5:5">
      <c r="E371" s="11"/>
    </row>
    <row r="372" spans="5:5">
      <c r="E372" s="11"/>
    </row>
    <row r="373" spans="5:5">
      <c r="E373" s="11"/>
    </row>
    <row r="374" spans="5:5">
      <c r="E374" s="11"/>
    </row>
    <row r="375" spans="5:5">
      <c r="E375" s="11"/>
    </row>
    <row r="376" spans="5:5">
      <c r="E376" s="11"/>
    </row>
    <row r="377" spans="5:5">
      <c r="E377" s="11"/>
    </row>
    <row r="378" spans="5:5">
      <c r="E378" s="11"/>
    </row>
    <row r="379" spans="5:5">
      <c r="E379" s="11"/>
    </row>
    <row r="380" spans="5:5">
      <c r="E380" s="11"/>
    </row>
    <row r="381" spans="5:5">
      <c r="E381" s="11"/>
    </row>
    <row r="382" spans="5:5">
      <c r="E382" s="11"/>
    </row>
    <row r="383" spans="5:5">
      <c r="E383" s="11"/>
    </row>
    <row r="384" spans="5:5">
      <c r="E384" s="11"/>
    </row>
    <row r="385" spans="5:5">
      <c r="E385" s="11"/>
    </row>
    <row r="386" spans="5:5">
      <c r="E386" s="11"/>
    </row>
    <row r="387" spans="5:5">
      <c r="E387" s="11"/>
    </row>
    <row r="388" spans="5:5">
      <c r="E388" s="11"/>
    </row>
    <row r="389" spans="5:5">
      <c r="E389" s="11"/>
    </row>
    <row r="390" spans="5:5">
      <c r="E390" s="11"/>
    </row>
    <row r="391" spans="5:5">
      <c r="E391" s="11"/>
    </row>
    <row r="392" spans="5:5">
      <c r="E392" s="11"/>
    </row>
    <row r="393" spans="5:5">
      <c r="E393" s="11"/>
    </row>
    <row r="394" spans="5:5">
      <c r="E394" s="11"/>
    </row>
    <row r="395" spans="5:5">
      <c r="E395" s="11"/>
    </row>
    <row r="396" spans="5:5">
      <c r="E396" s="11"/>
    </row>
    <row r="397" spans="5:5">
      <c r="E397" s="11"/>
    </row>
    <row r="398" spans="5:5">
      <c r="E398" s="11"/>
    </row>
    <row r="399" spans="5:5">
      <c r="E399" s="11"/>
    </row>
    <row r="400" spans="5:5">
      <c r="E400" s="11"/>
    </row>
    <row r="401" spans="5:5">
      <c r="E401" s="11"/>
    </row>
    <row r="402" spans="5:5">
      <c r="E402" s="11"/>
    </row>
    <row r="403" spans="5:5">
      <c r="E403" s="11"/>
    </row>
    <row r="404" spans="5:5">
      <c r="E404" s="11"/>
    </row>
    <row r="405" spans="5:5">
      <c r="E405" s="11"/>
    </row>
    <row r="406" spans="5:5">
      <c r="E406" s="11"/>
    </row>
    <row r="407" spans="5:5">
      <c r="E407" s="11"/>
    </row>
    <row r="408" spans="5:5">
      <c r="E408" s="11"/>
    </row>
    <row r="409" spans="5:5">
      <c r="E409" s="11"/>
    </row>
    <row r="410" spans="5:5">
      <c r="E410" s="11"/>
    </row>
    <row r="411" spans="5:5">
      <c r="E411" s="11"/>
    </row>
    <row r="412" spans="5:5">
      <c r="E412" s="11"/>
    </row>
    <row r="413" spans="5:5">
      <c r="E413" s="11"/>
    </row>
    <row r="414" spans="5:5">
      <c r="E414" s="11"/>
    </row>
    <row r="415" spans="5:5">
      <c r="E415" s="11"/>
    </row>
    <row r="416" spans="5:5">
      <c r="E416" s="11"/>
    </row>
    <row r="417" spans="5:5">
      <c r="E417" s="11"/>
    </row>
    <row r="418" spans="5:5">
      <c r="E418" s="11"/>
    </row>
    <row r="419" spans="5:5">
      <c r="E419" s="11"/>
    </row>
    <row r="420" spans="5:5">
      <c r="E420" s="11"/>
    </row>
    <row r="421" spans="5:5">
      <c r="E421" s="11"/>
    </row>
    <row r="422" spans="5:5">
      <c r="E422" s="11"/>
    </row>
    <row r="423" spans="5:5">
      <c r="E423" s="11"/>
    </row>
    <row r="424" spans="5:5">
      <c r="E424" s="11"/>
    </row>
    <row r="425" spans="5:5">
      <c r="E425" s="11"/>
    </row>
    <row r="426" spans="5:5">
      <c r="E426" s="11"/>
    </row>
    <row r="427" spans="5:5">
      <c r="E427" s="11"/>
    </row>
    <row r="428" spans="5:5">
      <c r="E428" s="11"/>
    </row>
    <row r="429" spans="5:5">
      <c r="E429" s="11"/>
    </row>
    <row r="430" spans="5:5">
      <c r="E430" s="11"/>
    </row>
    <row r="431" spans="5:5">
      <c r="E431" s="11"/>
    </row>
    <row r="432" spans="5:5">
      <c r="E432" s="11"/>
    </row>
    <row r="433" spans="5:5">
      <c r="E433" s="11"/>
    </row>
    <row r="434" spans="5:5">
      <c r="E434" s="11"/>
    </row>
    <row r="435" spans="5:5">
      <c r="E435" s="11"/>
    </row>
    <row r="436" spans="5:5">
      <c r="E436" s="11"/>
    </row>
    <row r="437" spans="5:5">
      <c r="E437" s="11"/>
    </row>
    <row r="438" spans="5:5">
      <c r="E438" s="11"/>
    </row>
    <row r="439" spans="5:5">
      <c r="E439" s="11"/>
    </row>
    <row r="440" spans="5:5">
      <c r="E440" s="11"/>
    </row>
    <row r="441" spans="5:5">
      <c r="E441" s="11"/>
    </row>
    <row r="442" spans="5:5">
      <c r="E442" s="11"/>
    </row>
    <row r="443" spans="5:5">
      <c r="E443" s="11"/>
    </row>
    <row r="444" spans="5:5">
      <c r="E444" s="11"/>
    </row>
    <row r="445" spans="5:5">
      <c r="E445" s="11"/>
    </row>
    <row r="446" spans="5:5">
      <c r="E446" s="11"/>
    </row>
    <row r="447" spans="5:5">
      <c r="E447" s="11"/>
    </row>
    <row r="448" spans="5:5">
      <c r="E448" s="11"/>
    </row>
    <row r="449" spans="5:5">
      <c r="E449" s="11"/>
    </row>
    <row r="450" spans="5:5">
      <c r="E450" s="11"/>
    </row>
    <row r="451" spans="5:5">
      <c r="E451" s="11"/>
    </row>
    <row r="452" spans="5:5">
      <c r="E452" s="11"/>
    </row>
    <row r="453" spans="5:5">
      <c r="E453" s="11"/>
    </row>
    <row r="454" spans="5:5">
      <c r="E454" s="11"/>
    </row>
    <row r="455" spans="5:5">
      <c r="E455" s="11"/>
    </row>
    <row r="456" spans="5:5">
      <c r="E456" s="11"/>
    </row>
    <row r="457" spans="5:5">
      <c r="E457" s="11"/>
    </row>
    <row r="458" spans="5:5">
      <c r="E458" s="11"/>
    </row>
    <row r="459" spans="5:5">
      <c r="E459" s="11"/>
    </row>
    <row r="460" spans="5:5">
      <c r="E460" s="11"/>
    </row>
    <row r="461" spans="5:5">
      <c r="E461" s="11"/>
    </row>
    <row r="462" spans="5:5">
      <c r="E462" s="11"/>
    </row>
    <row r="463" spans="5:5">
      <c r="E463" s="11"/>
    </row>
    <row r="464" spans="5:5">
      <c r="E464" s="11"/>
    </row>
    <row r="465" spans="5:5">
      <c r="E465" s="11"/>
    </row>
    <row r="466" spans="5:5">
      <c r="E466" s="11"/>
    </row>
    <row r="467" spans="5:5">
      <c r="E467" s="11"/>
    </row>
    <row r="468" spans="5:5">
      <c r="E468" s="11"/>
    </row>
    <row r="469" spans="5:5">
      <c r="E469" s="11"/>
    </row>
    <row r="470" spans="5:5">
      <c r="E470" s="11"/>
    </row>
    <row r="471" spans="5:5">
      <c r="E471" s="11"/>
    </row>
    <row r="472" spans="5:5">
      <c r="E472" s="11"/>
    </row>
    <row r="473" spans="5:5">
      <c r="E473" s="11"/>
    </row>
    <row r="474" spans="5:5">
      <c r="E474" s="11"/>
    </row>
    <row r="475" spans="5:5">
      <c r="E475" s="11"/>
    </row>
    <row r="476" spans="5:5">
      <c r="E476" s="11"/>
    </row>
    <row r="477" spans="5:5">
      <c r="E477" s="11"/>
    </row>
    <row r="478" spans="5:5">
      <c r="E478" s="11"/>
    </row>
    <row r="479" spans="5:5">
      <c r="E479" s="11"/>
    </row>
    <row r="480" spans="5:5">
      <c r="E480" s="11"/>
    </row>
    <row r="481" spans="5:5">
      <c r="E481" s="11"/>
    </row>
    <row r="482" spans="5:5">
      <c r="E482" s="11"/>
    </row>
    <row r="483" spans="5:5">
      <c r="E483" s="11"/>
    </row>
    <row r="484" spans="5:5">
      <c r="E484" s="11"/>
    </row>
    <row r="485" spans="5:5">
      <c r="E485" s="11"/>
    </row>
    <row r="486" spans="5:5">
      <c r="E486" s="11"/>
    </row>
    <row r="487" spans="5:5">
      <c r="E487" s="11"/>
    </row>
    <row r="488" spans="5:5">
      <c r="E488" s="11"/>
    </row>
    <row r="489" spans="5:5">
      <c r="E489" s="11"/>
    </row>
    <row r="490" spans="5:5">
      <c r="E490" s="11"/>
    </row>
    <row r="491" spans="5:5">
      <c r="E491" s="11"/>
    </row>
    <row r="492" spans="5:5">
      <c r="E492" s="11"/>
    </row>
    <row r="493" spans="5:5">
      <c r="E493" s="11"/>
    </row>
    <row r="494" spans="5:5">
      <c r="E494" s="11"/>
    </row>
    <row r="495" spans="5:5">
      <c r="E495" s="11"/>
    </row>
    <row r="496" spans="5:5">
      <c r="E496" s="11"/>
    </row>
    <row r="497" spans="5:5">
      <c r="E497" s="11"/>
    </row>
    <row r="498" spans="5:5">
      <c r="E498" s="11"/>
    </row>
    <row r="499" spans="5:5">
      <c r="E499" s="11"/>
    </row>
    <row r="500" spans="5:5">
      <c r="E500" s="11"/>
    </row>
    <row r="501" spans="5:5">
      <c r="E501" s="11"/>
    </row>
    <row r="502" spans="5:5">
      <c r="E502" s="11"/>
    </row>
    <row r="503" spans="5:5">
      <c r="E503" s="11"/>
    </row>
    <row r="504" spans="5:5">
      <c r="E504" s="11"/>
    </row>
    <row r="505" spans="5:5">
      <c r="E505" s="11"/>
    </row>
    <row r="506" spans="5:5">
      <c r="E506" s="11"/>
    </row>
    <row r="507" spans="5:5">
      <c r="E507" s="11"/>
    </row>
    <row r="508" spans="5:5">
      <c r="E508" s="11"/>
    </row>
    <row r="509" spans="5:5">
      <c r="E509" s="11"/>
    </row>
    <row r="510" spans="5:5">
      <c r="E510" s="11"/>
    </row>
    <row r="511" spans="5:5">
      <c r="E511" s="11"/>
    </row>
    <row r="512" spans="5:5">
      <c r="E512" s="11"/>
    </row>
    <row r="513" spans="5:5">
      <c r="E513" s="11"/>
    </row>
    <row r="514" spans="5:5">
      <c r="E514" s="11"/>
    </row>
    <row r="515" spans="5:5">
      <c r="E515" s="11"/>
    </row>
    <row r="516" spans="5:5">
      <c r="E516" s="11"/>
    </row>
    <row r="517" spans="5:5">
      <c r="E517" s="11"/>
    </row>
    <row r="518" spans="5:5">
      <c r="E518" s="11"/>
    </row>
    <row r="519" spans="5:5">
      <c r="E519" s="11"/>
    </row>
    <row r="520" spans="5:5">
      <c r="E520" s="11"/>
    </row>
    <row r="521" spans="5:5">
      <c r="E521" s="11"/>
    </row>
    <row r="522" spans="5:5">
      <c r="E522" s="11"/>
    </row>
    <row r="523" spans="5:5">
      <c r="E523" s="11"/>
    </row>
    <row r="524" spans="5:5">
      <c r="E524" s="11"/>
    </row>
    <row r="525" spans="5:5">
      <c r="E525" s="11"/>
    </row>
    <row r="526" spans="5:5">
      <c r="E526" s="11"/>
    </row>
    <row r="527" spans="5:5">
      <c r="E527" s="11"/>
    </row>
    <row r="528" spans="5:5">
      <c r="E528" s="11"/>
    </row>
    <row r="529" spans="5:5">
      <c r="E529" s="11"/>
    </row>
    <row r="530" spans="5:5">
      <c r="E530" s="11"/>
    </row>
    <row r="531" spans="5:5">
      <c r="E531" s="11"/>
    </row>
    <row r="532" spans="5:5">
      <c r="E532" s="11"/>
    </row>
    <row r="533" spans="5:5">
      <c r="E533" s="11"/>
    </row>
    <row r="534" spans="5:5">
      <c r="E534" s="11"/>
    </row>
    <row r="535" spans="5:5">
      <c r="E535" s="11"/>
    </row>
    <row r="536" spans="5:5">
      <c r="E536" s="11"/>
    </row>
    <row r="537" spans="5:5">
      <c r="E537" s="11"/>
    </row>
    <row r="538" spans="5:5">
      <c r="E538" s="11"/>
    </row>
    <row r="539" spans="5:5">
      <c r="E539" s="11"/>
    </row>
    <row r="540" spans="5:5">
      <c r="E540" s="11"/>
    </row>
    <row r="541" spans="5:5">
      <c r="E541" s="11"/>
    </row>
    <row r="542" spans="5:5">
      <c r="E542" s="11"/>
    </row>
    <row r="543" spans="5:5">
      <c r="E543" s="11"/>
    </row>
    <row r="544" spans="5:5">
      <c r="E544" s="11"/>
    </row>
    <row r="545" spans="5:5">
      <c r="E545" s="11"/>
    </row>
    <row r="546" spans="5:5">
      <c r="E546" s="11"/>
    </row>
    <row r="547" spans="5:5">
      <c r="E547" s="11"/>
    </row>
    <row r="548" spans="5:5">
      <c r="E548" s="11"/>
    </row>
    <row r="549" spans="5:5">
      <c r="E549" s="11"/>
    </row>
    <row r="550" spans="5:5">
      <c r="E550" s="11"/>
    </row>
    <row r="551" spans="5:5">
      <c r="E551" s="11"/>
    </row>
    <row r="552" spans="5:5">
      <c r="E552" s="11"/>
    </row>
    <row r="553" spans="5:5">
      <c r="E553" s="11"/>
    </row>
    <row r="554" spans="5:5">
      <c r="E554" s="11"/>
    </row>
    <row r="555" spans="5:5">
      <c r="E555" s="11"/>
    </row>
    <row r="556" spans="5:5">
      <c r="E556" s="11"/>
    </row>
    <row r="557" spans="5:5">
      <c r="E557" s="11"/>
    </row>
    <row r="558" spans="5:5">
      <c r="E558" s="11"/>
    </row>
    <row r="559" spans="5:5">
      <c r="E559" s="11"/>
    </row>
    <row r="560" spans="5:5">
      <c r="E560" s="11"/>
    </row>
    <row r="561" spans="5:5">
      <c r="E561" s="11"/>
    </row>
    <row r="562" spans="5:5">
      <c r="E562" s="11"/>
    </row>
    <row r="563" spans="5:5">
      <c r="E563" s="11"/>
    </row>
    <row r="564" spans="5:5">
      <c r="E564" s="11"/>
    </row>
    <row r="565" spans="5:5">
      <c r="E565" s="11"/>
    </row>
    <row r="566" spans="5:5">
      <c r="E566" s="11"/>
    </row>
    <row r="567" spans="5:5">
      <c r="E567" s="11"/>
    </row>
    <row r="568" spans="5:5">
      <c r="E568" s="11"/>
    </row>
    <row r="569" spans="5:5">
      <c r="E569" s="11"/>
    </row>
    <row r="570" spans="5:5">
      <c r="E570" s="11"/>
    </row>
    <row r="571" spans="5:5">
      <c r="E571" s="11"/>
    </row>
    <row r="572" spans="5:5">
      <c r="E572" s="11"/>
    </row>
    <row r="573" spans="5:5">
      <c r="E573" s="11"/>
    </row>
    <row r="574" spans="5:5">
      <c r="E574" s="11"/>
    </row>
    <row r="575" spans="5:5">
      <c r="E575" s="11"/>
    </row>
    <row r="576" spans="5:5">
      <c r="E576" s="11"/>
    </row>
    <row r="577" spans="5:5">
      <c r="E577" s="11"/>
    </row>
    <row r="578" spans="5:5">
      <c r="E578" s="11"/>
    </row>
    <row r="579" spans="5:5">
      <c r="E579" s="11"/>
    </row>
    <row r="580" spans="5:5">
      <c r="E580" s="11"/>
    </row>
    <row r="581" spans="5:5">
      <c r="E581" s="11"/>
    </row>
    <row r="582" spans="5:5">
      <c r="E582" s="11"/>
    </row>
    <row r="583" spans="5:5">
      <c r="E583" s="11"/>
    </row>
    <row r="584" spans="5:5">
      <c r="E584" s="11"/>
    </row>
    <row r="585" spans="5:5">
      <c r="E585" s="11"/>
    </row>
    <row r="586" spans="5:5">
      <c r="E586" s="11"/>
    </row>
    <row r="587" spans="5:5">
      <c r="E587" s="11"/>
    </row>
    <row r="588" spans="5:5">
      <c r="E588" s="11"/>
    </row>
    <row r="589" spans="5:5">
      <c r="E589" s="11"/>
    </row>
    <row r="590" spans="5:5">
      <c r="E590" s="11"/>
    </row>
    <row r="591" spans="5:5">
      <c r="E591" s="11"/>
    </row>
    <row r="592" spans="5:5">
      <c r="E592" s="11"/>
    </row>
    <row r="593" spans="5:5">
      <c r="E593" s="11"/>
    </row>
    <row r="594" spans="5:5">
      <c r="E594" s="11"/>
    </row>
    <row r="595" spans="5:5">
      <c r="E595" s="11"/>
    </row>
    <row r="596" spans="5:5">
      <c r="E596" s="11"/>
    </row>
    <row r="597" spans="5:5">
      <c r="E597" s="11"/>
    </row>
    <row r="598" spans="5:5">
      <c r="E598" s="11"/>
    </row>
    <row r="599" spans="5:5">
      <c r="E599" s="11"/>
    </row>
    <row r="600" spans="5:5">
      <c r="E600" s="11"/>
    </row>
    <row r="601" spans="5:5">
      <c r="E601" s="11"/>
    </row>
    <row r="602" spans="5:5">
      <c r="E602" s="11"/>
    </row>
    <row r="603" spans="5:5">
      <c r="E603" s="11"/>
    </row>
    <row r="604" spans="5:5">
      <c r="E604" s="11"/>
    </row>
    <row r="605" spans="5:5">
      <c r="E605" s="11"/>
    </row>
    <row r="606" spans="5:5">
      <c r="E606" s="11"/>
    </row>
    <row r="607" spans="5:5">
      <c r="E607" s="11"/>
    </row>
    <row r="608" spans="5:5">
      <c r="E608" s="11"/>
    </row>
    <row r="609" spans="5:5">
      <c r="E609" s="11"/>
    </row>
    <row r="610" spans="5:5">
      <c r="E610" s="11"/>
    </row>
    <row r="611" spans="5:5">
      <c r="E611" s="11"/>
    </row>
    <row r="612" spans="5:5">
      <c r="E612" s="11"/>
    </row>
    <row r="613" spans="5:5">
      <c r="E613" s="11"/>
    </row>
    <row r="614" spans="5:5">
      <c r="E614" s="11"/>
    </row>
    <row r="615" spans="5:5">
      <c r="E615" s="11"/>
    </row>
    <row r="616" spans="5:5">
      <c r="E616" s="11"/>
    </row>
    <row r="617" spans="5:5">
      <c r="E617" s="11"/>
    </row>
    <row r="618" spans="5:5">
      <c r="E618" s="11"/>
    </row>
    <row r="619" spans="5:5">
      <c r="E619" s="11"/>
    </row>
    <row r="620" spans="5:5">
      <c r="E620" s="11"/>
    </row>
    <row r="621" spans="5:5">
      <c r="E621" s="11"/>
    </row>
    <row r="622" spans="5:5">
      <c r="E622" s="11"/>
    </row>
    <row r="623" spans="5:5">
      <c r="E623" s="11"/>
    </row>
    <row r="624" spans="5:5">
      <c r="E624" s="11"/>
    </row>
    <row r="625" spans="5:5">
      <c r="E625" s="11"/>
    </row>
    <row r="626" spans="5:5">
      <c r="E626" s="11"/>
    </row>
    <row r="627" spans="5:5">
      <c r="E627" s="11"/>
    </row>
    <row r="628" spans="5:5">
      <c r="E628" s="11"/>
    </row>
    <row r="629" spans="5:5">
      <c r="E629" s="11"/>
    </row>
    <row r="630" spans="5:5">
      <c r="E630" s="11"/>
    </row>
    <row r="631" spans="5:5">
      <c r="E631" s="11"/>
    </row>
    <row r="632" spans="5:5">
      <c r="E632" s="11"/>
    </row>
    <row r="633" spans="5:5">
      <c r="E633" s="11"/>
    </row>
    <row r="634" spans="5:5">
      <c r="E634" s="11"/>
    </row>
    <row r="635" spans="5:5">
      <c r="E635" s="11"/>
    </row>
    <row r="636" spans="5:5">
      <c r="E636" s="11"/>
    </row>
    <row r="637" spans="5:5">
      <c r="E637" s="11"/>
    </row>
    <row r="638" spans="5:5">
      <c r="E638" s="11"/>
    </row>
    <row r="639" spans="5:5">
      <c r="E639" s="11"/>
    </row>
    <row r="640" spans="5:5">
      <c r="E640" s="11"/>
    </row>
    <row r="641" spans="5:5">
      <c r="E641" s="11"/>
    </row>
    <row r="642" spans="5:5">
      <c r="E642" s="11"/>
    </row>
    <row r="643" spans="5:5">
      <c r="E643" s="11"/>
    </row>
    <row r="644" spans="5:5">
      <c r="E644" s="11"/>
    </row>
    <row r="645" spans="5:5">
      <c r="E645" s="11"/>
    </row>
    <row r="646" spans="5:5">
      <c r="E646" s="11"/>
    </row>
    <row r="647" spans="5:5">
      <c r="E647" s="11"/>
    </row>
    <row r="648" spans="5:5">
      <c r="E648" s="11"/>
    </row>
    <row r="649" spans="5:5">
      <c r="E649" s="11"/>
    </row>
    <row r="650" spans="5:5">
      <c r="E650" s="11"/>
    </row>
    <row r="651" spans="5:5">
      <c r="E651" s="11"/>
    </row>
    <row r="652" spans="5:5">
      <c r="E652" s="11"/>
    </row>
    <row r="653" spans="5:5">
      <c r="E653" s="11"/>
    </row>
    <row r="654" spans="5:5">
      <c r="E654" s="11"/>
    </row>
    <row r="655" spans="5:5">
      <c r="E655" s="11"/>
    </row>
    <row r="656" spans="5:5">
      <c r="E656" s="11"/>
    </row>
    <row r="657" spans="5:5">
      <c r="E657" s="11"/>
    </row>
    <row r="658" spans="5:5">
      <c r="E658" s="11"/>
    </row>
    <row r="659" spans="5:5">
      <c r="E659" s="11"/>
    </row>
    <row r="660" spans="5:5">
      <c r="E660" s="11"/>
    </row>
    <row r="661" spans="5:5">
      <c r="E661" s="11"/>
    </row>
    <row r="662" spans="5:5">
      <c r="E662" s="11"/>
    </row>
    <row r="663" spans="5:5">
      <c r="E663" s="11"/>
    </row>
    <row r="664" spans="5:5">
      <c r="E664" s="11"/>
    </row>
    <row r="665" spans="5:5">
      <c r="E665" s="11"/>
    </row>
    <row r="666" spans="5:5">
      <c r="E666" s="11"/>
    </row>
    <row r="667" spans="5:5">
      <c r="E667" s="11"/>
    </row>
    <row r="668" spans="5:5">
      <c r="E668" s="11"/>
    </row>
    <row r="669" spans="5:5">
      <c r="E669" s="11"/>
    </row>
    <row r="670" spans="5:5">
      <c r="E670" s="11"/>
    </row>
    <row r="671" spans="5:5">
      <c r="E671" s="11"/>
    </row>
    <row r="672" spans="5:5">
      <c r="E672" s="11"/>
    </row>
    <row r="673" spans="5:5">
      <c r="E673" s="11"/>
    </row>
    <row r="674" spans="5:5">
      <c r="E674" s="11"/>
    </row>
    <row r="675" spans="5:5">
      <c r="E675" s="11"/>
    </row>
    <row r="676" spans="5:5">
      <c r="E676" s="11"/>
    </row>
    <row r="677" spans="5:5">
      <c r="E677" s="11"/>
    </row>
    <row r="678" spans="5:5">
      <c r="E678" s="11"/>
    </row>
    <row r="679" spans="5:5">
      <c r="E679" s="11"/>
    </row>
    <row r="680" spans="5:5">
      <c r="E680" s="11"/>
    </row>
    <row r="681" spans="5:5">
      <c r="E681" s="11"/>
    </row>
    <row r="682" spans="5:5">
      <c r="E682" s="11"/>
    </row>
    <row r="683" spans="5:5">
      <c r="E683" s="11"/>
    </row>
    <row r="684" spans="5:5">
      <c r="E684" s="11"/>
    </row>
    <row r="685" spans="5:5">
      <c r="E685" s="11"/>
    </row>
    <row r="686" spans="5:5">
      <c r="E686" s="11"/>
    </row>
    <row r="687" spans="5:5">
      <c r="E687" s="11"/>
    </row>
    <row r="688" spans="5:5">
      <c r="E688" s="11"/>
    </row>
    <row r="689" spans="5:5">
      <c r="E689" s="11"/>
    </row>
    <row r="690" spans="5:5">
      <c r="E690" s="11"/>
    </row>
    <row r="691" spans="5:5">
      <c r="E691" s="11"/>
    </row>
    <row r="692" spans="5:5">
      <c r="E692" s="11"/>
    </row>
    <row r="693" spans="5:5">
      <c r="E693" s="11"/>
    </row>
    <row r="694" spans="5:5">
      <c r="E694" s="11"/>
    </row>
    <row r="695" spans="5:5">
      <c r="E695" s="11"/>
    </row>
    <row r="696" spans="5:5">
      <c r="E696" s="11"/>
    </row>
    <row r="697" spans="5:5">
      <c r="E697" s="11"/>
    </row>
    <row r="698" spans="5:5">
      <c r="E698" s="11"/>
    </row>
    <row r="699" spans="5:5">
      <c r="E699" s="11"/>
    </row>
    <row r="700" spans="5:5">
      <c r="E700" s="11"/>
    </row>
    <row r="701" spans="5:5">
      <c r="E701" s="11"/>
    </row>
    <row r="702" spans="5:5">
      <c r="E702" s="11"/>
    </row>
    <row r="703" spans="5:5">
      <c r="E703" s="11"/>
    </row>
    <row r="704" spans="5:5">
      <c r="E704" s="11"/>
    </row>
    <row r="705" spans="5:5">
      <c r="E705" s="11"/>
    </row>
    <row r="706" spans="5:5">
      <c r="E706" s="11"/>
    </row>
    <row r="707" spans="5:5">
      <c r="E707" s="11"/>
    </row>
    <row r="708" spans="5:5">
      <c r="E708" s="11"/>
    </row>
    <row r="709" spans="5:5">
      <c r="E709" s="11"/>
    </row>
    <row r="710" spans="5:5">
      <c r="E710" s="11"/>
    </row>
    <row r="711" spans="5:5">
      <c r="E711" s="11"/>
    </row>
    <row r="712" spans="5:5">
      <c r="E712" s="11"/>
    </row>
    <row r="713" spans="5:5">
      <c r="E713" s="11"/>
    </row>
    <row r="714" spans="5:5">
      <c r="E714" s="11"/>
    </row>
    <row r="715" spans="5:5">
      <c r="E715" s="11"/>
    </row>
    <row r="716" spans="5:5">
      <c r="E716" s="11"/>
    </row>
    <row r="717" spans="5:5">
      <c r="E717" s="11"/>
    </row>
    <row r="718" spans="5:5">
      <c r="E718" s="11"/>
    </row>
    <row r="719" spans="5:5">
      <c r="E719" s="11"/>
    </row>
    <row r="720" spans="5:5">
      <c r="E720" s="11"/>
    </row>
    <row r="721" spans="5:5">
      <c r="E721" s="11"/>
    </row>
    <row r="722" spans="5:5">
      <c r="E722" s="11"/>
    </row>
    <row r="723" spans="5:5">
      <c r="E723" s="11"/>
    </row>
    <row r="724" spans="5:5">
      <c r="E724" s="11"/>
    </row>
    <row r="725" spans="5:5">
      <c r="E725" s="11"/>
    </row>
    <row r="726" spans="5:5">
      <c r="E726" s="11"/>
    </row>
    <row r="727" spans="5:5">
      <c r="E727" s="11"/>
    </row>
    <row r="728" spans="5:5">
      <c r="E728" s="11"/>
    </row>
    <row r="729" spans="5:5">
      <c r="E729" s="11"/>
    </row>
    <row r="730" spans="5:5">
      <c r="E730" s="11"/>
    </row>
    <row r="731" spans="5:5">
      <c r="E731" s="11"/>
    </row>
    <row r="732" spans="5:5">
      <c r="E732" s="11"/>
    </row>
    <row r="733" spans="5:5">
      <c r="E733" s="11"/>
    </row>
    <row r="734" spans="5:5">
      <c r="E734" s="11"/>
    </row>
    <row r="735" spans="5:5">
      <c r="E735" s="11"/>
    </row>
    <row r="736" spans="5:5">
      <c r="E736" s="11"/>
    </row>
    <row r="737" spans="5:5">
      <c r="E737" s="11"/>
    </row>
    <row r="738" spans="5:5">
      <c r="E738" s="11"/>
    </row>
    <row r="739" spans="5:5">
      <c r="E739" s="11"/>
    </row>
    <row r="740" spans="5:5">
      <c r="E740" s="11"/>
    </row>
    <row r="741" spans="5:5">
      <c r="E741" s="11"/>
    </row>
    <row r="742" spans="5:5">
      <c r="E742" s="11"/>
    </row>
    <row r="743" spans="5:5">
      <c r="E743" s="11"/>
    </row>
    <row r="744" spans="5:5">
      <c r="E744" s="11"/>
    </row>
    <row r="745" spans="5:5">
      <c r="E745" s="11"/>
    </row>
    <row r="746" spans="5:5">
      <c r="E746" s="11"/>
    </row>
    <row r="747" spans="5:5">
      <c r="E747" s="11"/>
    </row>
    <row r="748" spans="5:5">
      <c r="E748" s="11"/>
    </row>
    <row r="749" spans="5:5">
      <c r="E749" s="11"/>
    </row>
    <row r="750" spans="5:5">
      <c r="E750" s="11"/>
    </row>
    <row r="751" spans="5:5">
      <c r="E751" s="11"/>
    </row>
    <row r="752" spans="5:5">
      <c r="E752" s="11"/>
    </row>
    <row r="753" spans="5:5">
      <c r="E753" s="11"/>
    </row>
    <row r="754" spans="5:5">
      <c r="E754" s="11"/>
    </row>
    <row r="755" spans="5:5">
      <c r="E755" s="11"/>
    </row>
    <row r="756" spans="5:5">
      <c r="E756" s="11"/>
    </row>
    <row r="757" spans="5:5">
      <c r="E757" s="11"/>
    </row>
    <row r="758" spans="5:5">
      <c r="E758" s="11"/>
    </row>
    <row r="759" spans="5:5">
      <c r="E759" s="11"/>
    </row>
    <row r="760" spans="5:5">
      <c r="E760" s="11"/>
    </row>
    <row r="761" spans="5:5">
      <c r="E761" s="11"/>
    </row>
    <row r="762" spans="5:5">
      <c r="E762" s="11"/>
    </row>
    <row r="763" spans="5:5">
      <c r="E763" s="11"/>
    </row>
    <row r="764" spans="5:5">
      <c r="E764" s="11"/>
    </row>
    <row r="765" spans="5:5">
      <c r="E765" s="11"/>
    </row>
    <row r="766" spans="5:5">
      <c r="E766" s="11"/>
    </row>
    <row r="767" spans="5:5">
      <c r="E767" s="11"/>
    </row>
    <row r="768" spans="5:5">
      <c r="E768" s="11"/>
    </row>
    <row r="769" spans="5:5">
      <c r="E769" s="11"/>
    </row>
    <row r="770" spans="5:5">
      <c r="E770" s="11"/>
    </row>
    <row r="771" spans="5:5">
      <c r="E771" s="11"/>
    </row>
    <row r="772" spans="5:5">
      <c r="E772" s="11"/>
    </row>
    <row r="773" spans="5:5">
      <c r="E773" s="11"/>
    </row>
    <row r="774" spans="5:5">
      <c r="E774" s="11"/>
    </row>
    <row r="775" spans="5:5">
      <c r="E775" s="11"/>
    </row>
    <row r="776" spans="5:5">
      <c r="E776" s="11"/>
    </row>
    <row r="777" spans="5:5">
      <c r="E777" s="11"/>
    </row>
    <row r="778" spans="5:5">
      <c r="E778" s="11"/>
    </row>
    <row r="779" spans="5:5">
      <c r="E779" s="11"/>
    </row>
    <row r="780" spans="5:5">
      <c r="E780" s="11"/>
    </row>
    <row r="781" spans="5:5">
      <c r="E781" s="11"/>
    </row>
    <row r="782" spans="5:5">
      <c r="E782" s="11"/>
    </row>
    <row r="783" spans="5:5">
      <c r="E783" s="11"/>
    </row>
    <row r="784" spans="5:5">
      <c r="E784" s="11"/>
    </row>
    <row r="785" spans="5:5">
      <c r="E785" s="11"/>
    </row>
    <row r="786" spans="5:5">
      <c r="E786" s="11"/>
    </row>
    <row r="787" spans="5:5">
      <c r="E787" s="11"/>
    </row>
    <row r="788" spans="5:5">
      <c r="E788" s="11"/>
    </row>
    <row r="789" spans="5:5">
      <c r="E789" s="11"/>
    </row>
    <row r="790" spans="5:5">
      <c r="E790" s="11"/>
    </row>
    <row r="791" spans="5:5">
      <c r="E791" s="11"/>
    </row>
    <row r="792" spans="5:5">
      <c r="E792" s="11"/>
    </row>
    <row r="793" spans="5:5">
      <c r="E793" s="11"/>
    </row>
    <row r="794" spans="5:5">
      <c r="E794" s="11"/>
    </row>
    <row r="795" spans="5:5">
      <c r="E795" s="11"/>
    </row>
    <row r="796" spans="5:5">
      <c r="E796" s="11"/>
    </row>
    <row r="797" spans="5:5">
      <c r="E797" s="11"/>
    </row>
    <row r="798" spans="5:5">
      <c r="E798" s="11"/>
    </row>
    <row r="799" spans="5:5">
      <c r="E799" s="11"/>
    </row>
    <row r="800" spans="5:5">
      <c r="E800" s="11"/>
    </row>
    <row r="801" spans="5:5">
      <c r="E801" s="11"/>
    </row>
    <row r="802" spans="5:5">
      <c r="E802" s="11"/>
    </row>
    <row r="803" spans="5:5">
      <c r="E803" s="11"/>
    </row>
    <row r="804" spans="5:5">
      <c r="E804" s="11"/>
    </row>
    <row r="805" spans="5:5">
      <c r="E805" s="11"/>
    </row>
    <row r="806" spans="5:5">
      <c r="E806" s="11"/>
    </row>
    <row r="807" spans="5:5">
      <c r="E807" s="11"/>
    </row>
    <row r="808" spans="5:5">
      <c r="E808" s="11"/>
    </row>
    <row r="809" spans="5:5">
      <c r="E809" s="11"/>
    </row>
    <row r="810" spans="5:5">
      <c r="E810" s="11"/>
    </row>
    <row r="811" spans="5:5">
      <c r="E811" s="11"/>
    </row>
    <row r="812" spans="5:5">
      <c r="E812" s="11"/>
    </row>
    <row r="813" spans="5:5">
      <c r="E813" s="11"/>
    </row>
    <row r="814" spans="5:5">
      <c r="E814" s="11"/>
    </row>
    <row r="815" spans="5:5">
      <c r="E815" s="11"/>
    </row>
    <row r="816" spans="5:5">
      <c r="E816" s="11"/>
    </row>
    <row r="817" spans="5:5">
      <c r="E817" s="11"/>
    </row>
    <row r="818" spans="5:5">
      <c r="E818" s="11"/>
    </row>
    <row r="819" spans="5:5">
      <c r="E819" s="11"/>
    </row>
    <row r="820" spans="5:5">
      <c r="E820" s="11"/>
    </row>
    <row r="821" spans="5:5">
      <c r="E821" s="11"/>
    </row>
    <row r="822" spans="5:5">
      <c r="E822" s="11"/>
    </row>
    <row r="823" spans="5:5">
      <c r="E823" s="11"/>
    </row>
    <row r="824" spans="5:5">
      <c r="E824" s="11"/>
    </row>
    <row r="825" spans="5:5">
      <c r="E825" s="11"/>
    </row>
    <row r="826" spans="5:5">
      <c r="E826" s="11"/>
    </row>
    <row r="827" spans="5:5">
      <c r="E827" s="11"/>
    </row>
    <row r="828" spans="5:5">
      <c r="E828" s="11"/>
    </row>
    <row r="829" spans="5:5">
      <c r="E829" s="11"/>
    </row>
    <row r="830" spans="5:5">
      <c r="E830" s="11"/>
    </row>
    <row r="831" spans="5:5">
      <c r="E831" s="11"/>
    </row>
    <row r="832" spans="5:5">
      <c r="E832" s="11"/>
    </row>
    <row r="833" spans="5:5">
      <c r="E833" s="11"/>
    </row>
    <row r="834" spans="5:5">
      <c r="E834" s="11"/>
    </row>
    <row r="835" spans="5:5">
      <c r="E835" s="11"/>
    </row>
    <row r="836" spans="5:5">
      <c r="E836" s="11"/>
    </row>
    <row r="837" spans="5:5">
      <c r="E837" s="11"/>
    </row>
    <row r="838" spans="5:5">
      <c r="E838" s="11"/>
    </row>
    <row r="839" spans="5:5">
      <c r="E839" s="11"/>
    </row>
    <row r="840" spans="5:5">
      <c r="E840" s="11"/>
    </row>
    <row r="841" spans="5:5">
      <c r="E841" s="11"/>
    </row>
    <row r="842" spans="5:5">
      <c r="E842" s="11"/>
    </row>
    <row r="843" spans="5:5">
      <c r="E843" s="11"/>
    </row>
    <row r="844" spans="5:5">
      <c r="E844" s="11"/>
    </row>
    <row r="845" spans="5:5">
      <c r="E845" s="11"/>
    </row>
    <row r="846" spans="5:5">
      <c r="E846" s="11"/>
    </row>
    <row r="847" spans="5:5">
      <c r="E847" s="11"/>
    </row>
    <row r="848" spans="5:5">
      <c r="E848" s="11"/>
    </row>
    <row r="849" spans="5:5">
      <c r="E849" s="11"/>
    </row>
    <row r="850" spans="5:5">
      <c r="E850" s="11"/>
    </row>
    <row r="851" spans="5:5">
      <c r="E851" s="11"/>
    </row>
    <row r="852" spans="5:5">
      <c r="E852" s="11"/>
    </row>
    <row r="853" spans="5:5">
      <c r="E853" s="11"/>
    </row>
    <row r="854" spans="5:5">
      <c r="E854" s="11"/>
    </row>
    <row r="855" spans="5:5">
      <c r="E855" s="11"/>
    </row>
    <row r="856" spans="5:5">
      <c r="E856" s="11"/>
    </row>
    <row r="857" spans="5:5">
      <c r="E857" s="11"/>
    </row>
    <row r="858" spans="5:5">
      <c r="E858" s="11"/>
    </row>
    <row r="859" spans="5:5">
      <c r="E859" s="11"/>
    </row>
    <row r="860" spans="5:5">
      <c r="E860" s="11"/>
    </row>
    <row r="861" spans="5:5">
      <c r="E861" s="11"/>
    </row>
    <row r="862" spans="5:5">
      <c r="E862" s="11"/>
    </row>
    <row r="863" spans="5:5">
      <c r="E863" s="11"/>
    </row>
    <row r="864" spans="5:5">
      <c r="E864" s="11"/>
    </row>
    <row r="865" spans="5:5">
      <c r="E865" s="11"/>
    </row>
    <row r="866" spans="5:5">
      <c r="E866" s="11"/>
    </row>
    <row r="867" spans="5:5">
      <c r="E867" s="11"/>
    </row>
    <row r="868" spans="5:5">
      <c r="E868" s="11"/>
    </row>
    <row r="869" spans="5:5">
      <c r="E869" s="11"/>
    </row>
    <row r="870" spans="5:5">
      <c r="E870" s="11"/>
    </row>
    <row r="871" spans="5:5">
      <c r="E871" s="11"/>
    </row>
    <row r="872" spans="5:5">
      <c r="E872" s="11"/>
    </row>
    <row r="873" spans="5:5">
      <c r="E873" s="11"/>
    </row>
    <row r="874" spans="5:5">
      <c r="E874" s="11"/>
    </row>
    <row r="875" spans="5:5">
      <c r="E875" s="11"/>
    </row>
    <row r="876" spans="5:5">
      <c r="E876" s="11"/>
    </row>
    <row r="877" spans="5:5">
      <c r="E877" s="11"/>
    </row>
    <row r="878" spans="5:5">
      <c r="E878" s="11"/>
    </row>
    <row r="879" spans="5:5">
      <c r="E879" s="11"/>
    </row>
    <row r="880" spans="5:5">
      <c r="E880" s="11"/>
    </row>
    <row r="881" spans="5:5">
      <c r="E881" s="11"/>
    </row>
    <row r="882" spans="5:5">
      <c r="E882" s="11"/>
    </row>
    <row r="883" spans="5:5">
      <c r="E883" s="11"/>
    </row>
    <row r="884" spans="5:5">
      <c r="E884" s="11"/>
    </row>
    <row r="885" spans="5:5">
      <c r="E885" s="11"/>
    </row>
    <row r="886" spans="5:5">
      <c r="E886" s="11"/>
    </row>
    <row r="887" spans="5:5">
      <c r="E887" s="11"/>
    </row>
    <row r="888" spans="5:5">
      <c r="E888" s="11"/>
    </row>
    <row r="889" spans="5:5">
      <c r="E889" s="11"/>
    </row>
    <row r="890" spans="5:5">
      <c r="E890" s="11"/>
    </row>
    <row r="891" spans="5:5">
      <c r="E891" s="11"/>
    </row>
    <row r="892" spans="5:5">
      <c r="E892" s="11"/>
    </row>
    <row r="893" spans="5:5">
      <c r="E893" s="11"/>
    </row>
    <row r="894" spans="5:5">
      <c r="E894" s="11"/>
    </row>
    <row r="895" spans="5:5">
      <c r="E895" s="11"/>
    </row>
    <row r="896" spans="5:5">
      <c r="E896" s="11"/>
    </row>
    <row r="897" spans="5:5">
      <c r="E897" s="11"/>
    </row>
    <row r="898" spans="5:5">
      <c r="E898" s="11"/>
    </row>
    <row r="899" spans="5:5">
      <c r="E899" s="11"/>
    </row>
    <row r="900" spans="5:5">
      <c r="E900" s="11"/>
    </row>
    <row r="901" spans="5:5">
      <c r="E901" s="11"/>
    </row>
    <row r="902" spans="5:5">
      <c r="E902" s="11"/>
    </row>
    <row r="903" spans="5:5">
      <c r="E903" s="11"/>
    </row>
    <row r="904" spans="5:5">
      <c r="E904" s="11"/>
    </row>
    <row r="905" spans="5:5">
      <c r="E905" s="11"/>
    </row>
    <row r="906" spans="5:5">
      <c r="E906" s="11"/>
    </row>
    <row r="907" spans="5:5">
      <c r="E907" s="11"/>
    </row>
    <row r="908" spans="5:5">
      <c r="E908" s="11"/>
    </row>
    <row r="909" spans="5:5">
      <c r="E909" s="11"/>
    </row>
    <row r="910" spans="5:5">
      <c r="E910" s="11"/>
    </row>
    <row r="911" spans="5:5">
      <c r="E911" s="11"/>
    </row>
    <row r="912" spans="5:5">
      <c r="E912" s="11"/>
    </row>
    <row r="913" spans="5:5">
      <c r="E913" s="11"/>
    </row>
    <row r="914" spans="5:5">
      <c r="E914" s="11"/>
    </row>
    <row r="915" spans="5:5">
      <c r="E915" s="11"/>
    </row>
    <row r="916" spans="5:5">
      <c r="E916" s="11"/>
    </row>
    <row r="917" spans="5:5">
      <c r="E917" s="11"/>
    </row>
    <row r="918" spans="5:5">
      <c r="E918" s="11"/>
    </row>
    <row r="919" spans="5:5">
      <c r="E919" s="11"/>
    </row>
    <row r="920" spans="5:5">
      <c r="E920" s="11"/>
    </row>
    <row r="921" spans="5:5">
      <c r="E921" s="11"/>
    </row>
    <row r="922" spans="5:5">
      <c r="E922" s="11"/>
    </row>
    <row r="923" spans="5:5">
      <c r="E923" s="11"/>
    </row>
    <row r="924" spans="5:5">
      <c r="E924" s="11"/>
    </row>
    <row r="925" spans="5:5">
      <c r="E925" s="11"/>
    </row>
    <row r="926" spans="5:5">
      <c r="E926" s="11"/>
    </row>
    <row r="927" spans="5:5">
      <c r="E927" s="11"/>
    </row>
    <row r="928" spans="5:5">
      <c r="E928" s="11"/>
    </row>
    <row r="929" spans="5:5">
      <c r="E929" s="11"/>
    </row>
    <row r="930" spans="5:5">
      <c r="E930" s="11"/>
    </row>
    <row r="931" spans="5:5">
      <c r="E931" s="11"/>
    </row>
    <row r="932" spans="5:5">
      <c r="E932" s="11"/>
    </row>
    <row r="933" spans="5:5">
      <c r="E933" s="11"/>
    </row>
    <row r="934" spans="5:5">
      <c r="E934" s="11"/>
    </row>
    <row r="935" spans="5:5">
      <c r="E935" s="11"/>
    </row>
    <row r="936" spans="5:5">
      <c r="E936" s="11"/>
    </row>
    <row r="937" spans="5:5">
      <c r="E937" s="11"/>
    </row>
    <row r="938" spans="5:5">
      <c r="E938" s="11"/>
    </row>
    <row r="939" spans="5:5">
      <c r="E939" s="11"/>
    </row>
    <row r="940" spans="5:5">
      <c r="E940" s="11"/>
    </row>
    <row r="941" spans="5:5">
      <c r="E941" s="11"/>
    </row>
    <row r="942" spans="5:5">
      <c r="E942" s="11"/>
    </row>
    <row r="943" spans="5:5">
      <c r="E943" s="11"/>
    </row>
    <row r="944" spans="5:5">
      <c r="E944" s="11"/>
    </row>
    <row r="945" spans="5:5">
      <c r="E945" s="11"/>
    </row>
    <row r="946" spans="5:5">
      <c r="E946" s="11"/>
    </row>
    <row r="947" spans="5:5">
      <c r="E947" s="11"/>
    </row>
    <row r="948" spans="5:5">
      <c r="E948" s="11"/>
    </row>
    <row r="949" spans="5:5">
      <c r="E949" s="11"/>
    </row>
    <row r="950" spans="5:5">
      <c r="E950" s="11"/>
    </row>
    <row r="951" spans="5:5">
      <c r="E951" s="11"/>
    </row>
    <row r="952" spans="5:5">
      <c r="E952" s="11"/>
    </row>
    <row r="953" spans="5:5">
      <c r="E953" s="11"/>
    </row>
    <row r="954" spans="5:5">
      <c r="E954" s="11"/>
    </row>
    <row r="955" spans="5:5">
      <c r="E955" s="11"/>
    </row>
    <row r="956" spans="5:5">
      <c r="E956" s="11"/>
    </row>
    <row r="957" spans="5:5">
      <c r="E957" s="11"/>
    </row>
    <row r="958" spans="5:5">
      <c r="E958" s="11"/>
    </row>
    <row r="959" spans="5:5">
      <c r="E959" s="11"/>
    </row>
    <row r="960" spans="5:5">
      <c r="E960" s="11"/>
    </row>
    <row r="961" spans="5:5">
      <c r="E961" s="11"/>
    </row>
    <row r="962" spans="5:5">
      <c r="E962" s="11"/>
    </row>
    <row r="963" spans="5:5">
      <c r="E963" s="11"/>
    </row>
    <row r="964" spans="5:5">
      <c r="E964" s="11"/>
    </row>
    <row r="965" spans="5:5">
      <c r="E965" s="11"/>
    </row>
    <row r="966" spans="5:5">
      <c r="E966" s="11"/>
    </row>
    <row r="967" spans="5:5">
      <c r="E967" s="11"/>
    </row>
    <row r="968" spans="5:5">
      <c r="E968" s="11"/>
    </row>
    <row r="969" spans="5:5">
      <c r="E969" s="11"/>
    </row>
    <row r="970" spans="5:5">
      <c r="E970" s="11"/>
    </row>
    <row r="971" spans="5:5">
      <c r="E971" s="11"/>
    </row>
    <row r="972" spans="5:5">
      <c r="E972" s="11"/>
    </row>
    <row r="973" spans="5:5">
      <c r="E973" s="11"/>
    </row>
    <row r="974" spans="5:5">
      <c r="E974" s="11"/>
    </row>
    <row r="975" spans="5:5">
      <c r="E975" s="11"/>
    </row>
    <row r="976" spans="5:5">
      <c r="E976" s="11"/>
    </row>
    <row r="977" spans="5:5">
      <c r="E977" s="11"/>
    </row>
    <row r="978" spans="5:5">
      <c r="E978" s="11"/>
    </row>
    <row r="979" spans="5:5">
      <c r="E979" s="11"/>
    </row>
    <row r="980" spans="5:5">
      <c r="E980" s="11"/>
    </row>
    <row r="981" spans="5:5">
      <c r="E981" s="11"/>
    </row>
    <row r="982" spans="5:5">
      <c r="E982" s="11"/>
    </row>
    <row r="983" spans="5:5">
      <c r="E983" s="11"/>
    </row>
    <row r="984" spans="5:5">
      <c r="E984" s="11"/>
    </row>
    <row r="985" spans="5:5">
      <c r="E985" s="11"/>
    </row>
    <row r="986" spans="5:5">
      <c r="E986" s="11"/>
    </row>
    <row r="987" spans="5:5">
      <c r="E987" s="11"/>
    </row>
    <row r="988" spans="5:5">
      <c r="E988" s="11"/>
    </row>
    <row r="989" spans="5:5">
      <c r="E989" s="11"/>
    </row>
    <row r="990" spans="5:5">
      <c r="E990" s="11"/>
    </row>
    <row r="991" spans="5:5">
      <c r="E991" s="11"/>
    </row>
    <row r="992" spans="5:5">
      <c r="E992" s="11"/>
    </row>
    <row r="993" spans="5:5">
      <c r="E993" s="11"/>
    </row>
    <row r="994" spans="5:5">
      <c r="E994" s="11"/>
    </row>
    <row r="995" spans="5:5">
      <c r="E995" s="11"/>
    </row>
    <row r="996" spans="5:5">
      <c r="E996" s="11"/>
    </row>
    <row r="997" spans="5:5">
      <c r="E997" s="11"/>
    </row>
    <row r="998" spans="5:5">
      <c r="E998" s="11"/>
    </row>
    <row r="999" spans="5:5">
      <c r="E999" s="11"/>
    </row>
    <row r="1000" spans="5:5">
      <c r="E1000" s="11"/>
    </row>
    <row r="1001" spans="5:5">
      <c r="E1001" s="11"/>
    </row>
    <row r="1002" spans="5:5">
      <c r="E1002" s="11"/>
    </row>
    <row r="1003" spans="5:5">
      <c r="E1003" s="11"/>
    </row>
    <row r="1004" spans="5:5">
      <c r="E1004" s="11"/>
    </row>
    <row r="1005" spans="5:5">
      <c r="E1005" s="11"/>
    </row>
    <row r="1006" spans="5:5">
      <c r="E1006" s="11"/>
    </row>
    <row r="1007" spans="5:5">
      <c r="E1007" s="11"/>
    </row>
    <row r="1008" spans="5:5">
      <c r="E1008" s="11"/>
    </row>
    <row r="1009" spans="5:5">
      <c r="E1009" s="11"/>
    </row>
    <row r="1010" spans="5:5">
      <c r="E1010" s="11"/>
    </row>
    <row r="1011" spans="5:5">
      <c r="E1011" s="11"/>
    </row>
    <row r="1012" spans="5:5">
      <c r="E1012" s="11"/>
    </row>
    <row r="1013" spans="5:5">
      <c r="E1013" s="11"/>
    </row>
    <row r="1014" spans="5:5">
      <c r="E1014" s="11"/>
    </row>
    <row r="1015" spans="5:5">
      <c r="E1015" s="11"/>
    </row>
    <row r="1016" spans="5:5">
      <c r="E1016" s="11"/>
    </row>
    <row r="1017" spans="5:5">
      <c r="E1017" s="11"/>
    </row>
    <row r="1018" spans="5:5">
      <c r="E1018" s="11"/>
    </row>
    <row r="1019" spans="5:5">
      <c r="E1019" s="11"/>
    </row>
    <row r="1020" spans="5:5">
      <c r="E1020" s="11"/>
    </row>
    <row r="1021" spans="5:5">
      <c r="E1021" s="11"/>
    </row>
    <row r="1022" spans="5:5">
      <c r="E1022" s="11"/>
    </row>
    <row r="1023" spans="5:5">
      <c r="E1023" s="11"/>
    </row>
    <row r="1024" spans="5:5">
      <c r="E1024" s="11"/>
    </row>
    <row r="1025" spans="5:5">
      <c r="E1025" s="11"/>
    </row>
    <row r="1026" spans="5:5">
      <c r="E1026" s="11"/>
    </row>
    <row r="1027" spans="5:5">
      <c r="E1027" s="11"/>
    </row>
    <row r="1028" spans="5:5">
      <c r="E1028" s="11"/>
    </row>
    <row r="1029" spans="5:5">
      <c r="E1029" s="11"/>
    </row>
    <row r="1030" spans="5:5">
      <c r="E1030" s="11"/>
    </row>
    <row r="1031" spans="5:5">
      <c r="E1031" s="11"/>
    </row>
    <row r="1032" spans="5:5">
      <c r="E1032" s="11"/>
    </row>
    <row r="1033" spans="5:5">
      <c r="E1033" s="11"/>
    </row>
    <row r="1034" spans="5:5">
      <c r="E1034" s="11"/>
    </row>
    <row r="1035" spans="5:5">
      <c r="E1035" s="11"/>
    </row>
    <row r="1036" spans="5:5">
      <c r="E1036" s="11"/>
    </row>
    <row r="1037" spans="5:5">
      <c r="E1037" s="11"/>
    </row>
    <row r="1038" spans="5:5">
      <c r="E1038" s="11"/>
    </row>
    <row r="1039" spans="5:5">
      <c r="E1039" s="11"/>
    </row>
    <row r="1040" spans="5:5">
      <c r="E1040" s="11"/>
    </row>
    <row r="1041" spans="5:5">
      <c r="E1041" s="11"/>
    </row>
    <row r="1042" spans="5:5">
      <c r="E1042" s="11"/>
    </row>
    <row r="1043" spans="5:5">
      <c r="E1043" s="11"/>
    </row>
    <row r="1044" spans="5:5">
      <c r="E1044" s="11"/>
    </row>
    <row r="1045" spans="5:5">
      <c r="E1045" s="11"/>
    </row>
    <row r="1046" spans="5:5">
      <c r="E1046" s="11"/>
    </row>
    <row r="1047" spans="5:5">
      <c r="E1047" s="11"/>
    </row>
    <row r="1048" spans="5:5">
      <c r="E1048" s="11"/>
    </row>
    <row r="1049" spans="5:5">
      <c r="E1049" s="11"/>
    </row>
    <row r="1050" spans="5:5">
      <c r="E1050" s="11"/>
    </row>
    <row r="1051" spans="5:5">
      <c r="E1051" s="11"/>
    </row>
    <row r="1052" spans="5:5">
      <c r="E1052" s="11"/>
    </row>
    <row r="1053" spans="5:5">
      <c r="E1053" s="11"/>
    </row>
    <row r="1054" spans="5:5">
      <c r="E1054" s="11"/>
    </row>
    <row r="1055" spans="5:5">
      <c r="E1055" s="11"/>
    </row>
    <row r="1056" spans="5:5">
      <c r="E1056" s="11"/>
    </row>
    <row r="1057" spans="5:5">
      <c r="E1057" s="11"/>
    </row>
    <row r="1058" spans="5:5">
      <c r="E1058" s="11"/>
    </row>
    <row r="1059" spans="5:5">
      <c r="E1059" s="11"/>
    </row>
    <row r="1060" spans="5:5">
      <c r="E1060" s="11"/>
    </row>
    <row r="1061" spans="5:5">
      <c r="E1061" s="11"/>
    </row>
    <row r="1062" spans="5:5">
      <c r="E1062" s="11"/>
    </row>
    <row r="1063" spans="5:5">
      <c r="E1063" s="11"/>
    </row>
    <row r="1064" spans="5:5">
      <c r="E1064" s="11"/>
    </row>
    <row r="1065" spans="5:5">
      <c r="E1065" s="11"/>
    </row>
    <row r="1066" spans="5:5">
      <c r="E1066" s="11"/>
    </row>
    <row r="1067" spans="5:5">
      <c r="E1067" s="11"/>
    </row>
    <row r="1068" spans="5:5">
      <c r="E1068" s="11"/>
    </row>
    <row r="1069" spans="5:5">
      <c r="E1069" s="11"/>
    </row>
    <row r="1070" spans="5:5">
      <c r="E1070" s="11"/>
    </row>
    <row r="1071" spans="5:5">
      <c r="E1071" s="11"/>
    </row>
    <row r="1072" spans="5:5">
      <c r="E1072" s="11"/>
    </row>
    <row r="1073" spans="5:5">
      <c r="E1073" s="11"/>
    </row>
    <row r="1074" spans="5:5">
      <c r="E1074" s="11"/>
    </row>
    <row r="1075" spans="5:5">
      <c r="E1075" s="11"/>
    </row>
    <row r="1076" spans="5:5">
      <c r="E1076" s="11"/>
    </row>
    <row r="1077" spans="5:5">
      <c r="E1077" s="11"/>
    </row>
    <row r="1078" spans="5:5">
      <c r="E1078" s="11"/>
    </row>
    <row r="1079" spans="5:5">
      <c r="E1079" s="11"/>
    </row>
    <row r="1080" spans="5:5">
      <c r="E1080" s="11"/>
    </row>
    <row r="1081" spans="5:5">
      <c r="E1081" s="11"/>
    </row>
    <row r="1082" spans="5:5">
      <c r="E1082" s="11"/>
    </row>
    <row r="1083" spans="5:5">
      <c r="E1083" s="11"/>
    </row>
    <row r="1084" spans="5:5">
      <c r="E1084" s="11"/>
    </row>
    <row r="1085" spans="5:5">
      <c r="E1085" s="11"/>
    </row>
    <row r="1086" spans="5:5">
      <c r="E1086" s="11"/>
    </row>
    <row r="1087" spans="5:5">
      <c r="E1087" s="11"/>
    </row>
    <row r="1088" spans="5:5">
      <c r="E1088" s="11"/>
    </row>
    <row r="1089" spans="5:5">
      <c r="E1089" s="11"/>
    </row>
    <row r="1090" spans="5:5">
      <c r="E1090" s="11"/>
    </row>
    <row r="1091" spans="5:5">
      <c r="E1091" s="11"/>
    </row>
    <row r="1092" spans="5:5">
      <c r="E1092" s="11"/>
    </row>
    <row r="1093" spans="5:5">
      <c r="E1093" s="11"/>
    </row>
    <row r="1094" spans="5:5">
      <c r="E1094" s="11"/>
    </row>
    <row r="1095" spans="5:5">
      <c r="E1095" s="11"/>
    </row>
    <row r="1096" spans="5:5">
      <c r="E1096" s="11"/>
    </row>
    <row r="1097" spans="5:5">
      <c r="E1097" s="11"/>
    </row>
    <row r="1098" spans="5:5">
      <c r="E1098" s="11"/>
    </row>
    <row r="1099" spans="5:5">
      <c r="E1099" s="11"/>
    </row>
    <row r="1100" spans="5:5">
      <c r="E1100" s="11"/>
    </row>
    <row r="1101" spans="5:5">
      <c r="E1101" s="11"/>
    </row>
    <row r="1102" spans="5:5">
      <c r="E1102" s="11"/>
    </row>
    <row r="1103" spans="5:5">
      <c r="E1103" s="11"/>
    </row>
    <row r="1104" spans="5:5">
      <c r="E1104" s="11"/>
    </row>
    <row r="1105" spans="5:5">
      <c r="E1105" s="11"/>
    </row>
    <row r="1106" spans="5:5">
      <c r="E1106" s="11"/>
    </row>
    <row r="1107" spans="5:5">
      <c r="E1107" s="11"/>
    </row>
    <row r="1108" spans="5:5">
      <c r="E1108" s="11"/>
    </row>
    <row r="1109" spans="5:5">
      <c r="E1109" s="11"/>
    </row>
    <row r="1110" spans="5:5">
      <c r="E1110" s="11"/>
    </row>
    <row r="1111" spans="5:5">
      <c r="E1111" s="11"/>
    </row>
    <row r="1112" spans="5:5">
      <c r="E1112" s="11"/>
    </row>
    <row r="1113" spans="5:5">
      <c r="E1113" s="11"/>
    </row>
    <row r="1114" spans="5:5">
      <c r="E1114" s="11"/>
    </row>
    <row r="1115" spans="5:5">
      <c r="E1115" s="11"/>
    </row>
    <row r="1116" spans="5:5">
      <c r="E1116" s="11"/>
    </row>
    <row r="1117" spans="5:5">
      <c r="E1117" s="11"/>
    </row>
    <row r="1118" spans="5:5">
      <c r="E1118" s="11"/>
    </row>
    <row r="1119" spans="5:5">
      <c r="E1119" s="11"/>
    </row>
    <row r="1120" spans="5:5">
      <c r="E1120" s="11"/>
    </row>
    <row r="1121" spans="5:5">
      <c r="E1121" s="11"/>
    </row>
    <row r="1122" spans="5:5">
      <c r="E1122" s="11"/>
    </row>
    <row r="1123" spans="5:5">
      <c r="E1123" s="11"/>
    </row>
    <row r="1124" spans="5:5">
      <c r="E1124" s="11"/>
    </row>
    <row r="1125" spans="5:5">
      <c r="E1125" s="11"/>
    </row>
    <row r="1126" spans="5:5">
      <c r="E1126" s="11"/>
    </row>
    <row r="1127" spans="5:5">
      <c r="E1127" s="11"/>
    </row>
    <row r="1128" spans="5:5">
      <c r="E1128" s="11"/>
    </row>
    <row r="1129" spans="5:5">
      <c r="E1129" s="11"/>
    </row>
    <row r="1130" spans="5:5">
      <c r="E1130" s="11"/>
    </row>
    <row r="1131" spans="5:5">
      <c r="E1131" s="11"/>
    </row>
    <row r="1132" spans="5:5">
      <c r="E1132" s="11"/>
    </row>
    <row r="1133" spans="5:5">
      <c r="E1133" s="11"/>
    </row>
    <row r="1134" spans="5:5">
      <c r="E1134" s="11"/>
    </row>
    <row r="1135" spans="5:5">
      <c r="E1135" s="11"/>
    </row>
    <row r="1136" spans="5:5">
      <c r="E1136" s="11"/>
    </row>
    <row r="1137" spans="5:5">
      <c r="E1137" s="11"/>
    </row>
    <row r="1138" spans="5:5">
      <c r="E1138" s="11"/>
    </row>
    <row r="1139" spans="5:5">
      <c r="E1139" s="11"/>
    </row>
    <row r="1140" spans="5:5">
      <c r="E1140" s="11"/>
    </row>
    <row r="1141" spans="5:5">
      <c r="E1141" s="11"/>
    </row>
    <row r="1142" spans="5:5">
      <c r="E1142" s="11"/>
    </row>
    <row r="1143" spans="5:5">
      <c r="E1143" s="11"/>
    </row>
    <row r="1144" spans="5:5">
      <c r="E1144" s="11"/>
    </row>
    <row r="1145" spans="5:5">
      <c r="E1145" s="11"/>
    </row>
    <row r="1146" spans="5:5">
      <c r="E1146" s="11"/>
    </row>
    <row r="1147" spans="5:5">
      <c r="E1147" s="11"/>
    </row>
    <row r="1148" spans="5:5">
      <c r="E1148" s="11"/>
    </row>
    <row r="1149" spans="5:5">
      <c r="E1149" s="11"/>
    </row>
    <row r="1150" spans="5:5">
      <c r="E1150" s="11"/>
    </row>
    <row r="1151" spans="5:5">
      <c r="E1151" s="11"/>
    </row>
    <row r="1152" spans="5:5">
      <c r="E1152" s="11"/>
    </row>
    <row r="1153" spans="5:5">
      <c r="E1153" s="11"/>
    </row>
    <row r="1154" spans="5:5">
      <c r="E1154" s="11"/>
    </row>
    <row r="1155" spans="5:5">
      <c r="E1155" s="11"/>
    </row>
    <row r="1156" spans="5:5">
      <c r="E1156" s="11"/>
    </row>
    <row r="1157" spans="5:5">
      <c r="E1157" s="11"/>
    </row>
    <row r="1158" spans="5:5">
      <c r="E1158" s="11"/>
    </row>
    <row r="1159" spans="5:5">
      <c r="E1159" s="11"/>
    </row>
    <row r="1160" spans="5:5">
      <c r="E1160" s="11"/>
    </row>
    <row r="1161" spans="5:5">
      <c r="E1161" s="11"/>
    </row>
    <row r="1162" spans="5:5">
      <c r="E1162" s="11"/>
    </row>
    <row r="1163" spans="5:5">
      <c r="E1163" s="11"/>
    </row>
    <row r="1164" spans="5:5">
      <c r="E1164" s="11"/>
    </row>
    <row r="1165" spans="5:5">
      <c r="E1165" s="11"/>
    </row>
    <row r="1166" spans="5:5">
      <c r="E1166" s="11"/>
    </row>
    <row r="1167" spans="5:5">
      <c r="E1167" s="11"/>
    </row>
    <row r="1168" spans="5:5">
      <c r="E1168" s="11"/>
    </row>
    <row r="1169" spans="5:5">
      <c r="E1169" s="11"/>
    </row>
    <row r="1170" spans="5:5">
      <c r="E1170" s="11"/>
    </row>
    <row r="1171" spans="5:5">
      <c r="E1171" s="11"/>
    </row>
    <row r="1172" spans="5:5">
      <c r="E1172" s="11"/>
    </row>
    <row r="1173" spans="5:5">
      <c r="E1173" s="11"/>
    </row>
    <row r="1174" spans="5:5">
      <c r="E1174" s="11"/>
    </row>
    <row r="1175" spans="5:5">
      <c r="E1175" s="11"/>
    </row>
    <row r="1176" spans="5:5">
      <c r="E1176" s="11"/>
    </row>
    <row r="1177" spans="5:5">
      <c r="E1177" s="11"/>
    </row>
    <row r="1178" spans="5:5">
      <c r="E1178" s="11"/>
    </row>
    <row r="1179" spans="5:5">
      <c r="E1179" s="11"/>
    </row>
    <row r="1180" spans="5:5">
      <c r="E1180" s="11"/>
    </row>
    <row r="1181" spans="5:5">
      <c r="E1181" s="11"/>
    </row>
    <row r="1182" spans="5:5">
      <c r="E1182" s="11"/>
    </row>
    <row r="1183" spans="5:5">
      <c r="E1183" s="11"/>
    </row>
    <row r="1184" spans="5:5">
      <c r="E1184" s="11"/>
    </row>
    <row r="1185" spans="5:5">
      <c r="E1185" s="11"/>
    </row>
    <row r="1186" spans="5:5">
      <c r="E1186" s="11"/>
    </row>
    <row r="1187" spans="5:5">
      <c r="E1187" s="11"/>
    </row>
    <row r="1188" spans="5:5">
      <c r="E1188" s="11"/>
    </row>
    <row r="1189" spans="5:5">
      <c r="E1189" s="11"/>
    </row>
    <row r="1190" spans="5:5">
      <c r="E1190" s="11"/>
    </row>
    <row r="1191" spans="5:5">
      <c r="E1191" s="11"/>
    </row>
    <row r="1192" spans="5:5">
      <c r="E1192" s="11"/>
    </row>
    <row r="1193" spans="5:5">
      <c r="E1193" s="11"/>
    </row>
    <row r="1194" spans="5:5">
      <c r="E1194" s="11"/>
    </row>
    <row r="1195" spans="5:5">
      <c r="E1195" s="11"/>
    </row>
    <row r="1196" spans="5:5">
      <c r="E1196" s="11"/>
    </row>
    <row r="1197" spans="5:5">
      <c r="E1197" s="11"/>
    </row>
    <row r="1198" spans="5:5">
      <c r="E1198" s="11"/>
    </row>
    <row r="1199" spans="5:5">
      <c r="E1199" s="11"/>
    </row>
    <row r="1200" spans="5:5">
      <c r="E1200" s="11"/>
    </row>
    <row r="1201" spans="5:5">
      <c r="E1201" s="11"/>
    </row>
    <row r="1202" spans="5:5">
      <c r="E1202" s="11"/>
    </row>
    <row r="1203" spans="5:5">
      <c r="E1203" s="11"/>
    </row>
    <row r="1204" spans="5:5">
      <c r="E1204" s="11"/>
    </row>
    <row r="1205" spans="5:5">
      <c r="E1205" s="11"/>
    </row>
    <row r="1206" spans="5:5">
      <c r="E1206" s="11"/>
    </row>
    <row r="1207" spans="5:5">
      <c r="E1207" s="11"/>
    </row>
    <row r="1208" spans="5:5">
      <c r="E1208" s="11"/>
    </row>
    <row r="1209" spans="5:5">
      <c r="E1209" s="11"/>
    </row>
    <row r="1210" spans="5:5">
      <c r="E1210" s="11"/>
    </row>
    <row r="1211" spans="5:5">
      <c r="E1211" s="11"/>
    </row>
    <row r="1212" spans="5:5">
      <c r="E1212" s="11"/>
    </row>
    <row r="1213" spans="5:5">
      <c r="E1213" s="11"/>
    </row>
    <row r="1214" spans="5:5">
      <c r="E1214" s="11"/>
    </row>
    <row r="1215" spans="5:5">
      <c r="E1215" s="11"/>
    </row>
    <row r="1216" spans="5:5">
      <c r="E1216" s="11"/>
    </row>
    <row r="1217" spans="5:5">
      <c r="E1217" s="11"/>
    </row>
    <row r="1218" spans="5:5">
      <c r="E1218" s="11"/>
    </row>
    <row r="1219" spans="5:5">
      <c r="E1219" s="11"/>
    </row>
    <row r="1220" spans="5:5">
      <c r="E1220" s="11"/>
    </row>
    <row r="1221" spans="5:5">
      <c r="E1221" s="11"/>
    </row>
    <row r="1222" spans="5:5">
      <c r="E1222" s="11"/>
    </row>
    <row r="1223" spans="5:5">
      <c r="E1223" s="11"/>
    </row>
    <row r="1224" spans="5:5">
      <c r="E1224" s="11"/>
    </row>
    <row r="1225" spans="5:5">
      <c r="E1225" s="11"/>
    </row>
    <row r="1226" spans="5:5">
      <c r="E1226" s="11"/>
    </row>
    <row r="1227" spans="5:5">
      <c r="E1227" s="11"/>
    </row>
    <row r="1228" spans="5:5">
      <c r="E1228" s="11"/>
    </row>
    <row r="1229" spans="5:5">
      <c r="E1229" s="11"/>
    </row>
    <row r="1230" spans="5:5">
      <c r="E1230" s="11"/>
    </row>
    <row r="1231" spans="5:5">
      <c r="E1231" s="11"/>
    </row>
    <row r="1232" spans="5:5">
      <c r="E1232" s="11"/>
    </row>
    <row r="1233" spans="5:5">
      <c r="E1233" s="11"/>
    </row>
    <row r="1234" spans="5:5">
      <c r="E1234" s="11"/>
    </row>
    <row r="1235" spans="5:5">
      <c r="E1235" s="11"/>
    </row>
    <row r="1236" spans="5:5">
      <c r="E1236" s="11"/>
    </row>
    <row r="1237" spans="5:5">
      <c r="E1237" s="11"/>
    </row>
    <row r="1238" spans="5:5">
      <c r="E1238" s="11"/>
    </row>
    <row r="1239" spans="5:5">
      <c r="E1239" s="11"/>
    </row>
    <row r="1240" spans="5:5">
      <c r="E1240" s="11"/>
    </row>
    <row r="1241" spans="5:5">
      <c r="E1241" s="11"/>
    </row>
    <row r="1242" spans="5:5">
      <c r="E1242" s="11"/>
    </row>
    <row r="1243" spans="5:5">
      <c r="E1243" s="11"/>
    </row>
    <row r="1244" spans="5:5">
      <c r="E1244" s="11"/>
    </row>
    <row r="1245" spans="5:5">
      <c r="E1245" s="11"/>
    </row>
    <row r="1246" spans="5:5">
      <c r="E1246" s="11"/>
    </row>
    <row r="1247" spans="5:5">
      <c r="E1247" s="11"/>
    </row>
    <row r="1248" spans="5:5">
      <c r="E1248" s="11"/>
    </row>
    <row r="1249" spans="5:5">
      <c r="E1249" s="11"/>
    </row>
    <row r="1250" spans="5:5">
      <c r="E1250" s="11"/>
    </row>
    <row r="1251" spans="5:5">
      <c r="E1251" s="11"/>
    </row>
    <row r="1252" spans="5:5">
      <c r="E1252" s="11"/>
    </row>
    <row r="1253" spans="5:5">
      <c r="E1253" s="11"/>
    </row>
    <row r="1254" spans="5:5">
      <c r="E1254" s="11"/>
    </row>
    <row r="1255" spans="5:5">
      <c r="E1255" s="11"/>
    </row>
    <row r="1256" spans="5:5">
      <c r="E1256" s="11"/>
    </row>
    <row r="1257" spans="5:5">
      <c r="E1257" s="11"/>
    </row>
    <row r="1258" spans="5:5">
      <c r="E1258" s="11"/>
    </row>
    <row r="1259" spans="5:5">
      <c r="E1259" s="11"/>
    </row>
    <row r="1260" spans="5:5">
      <c r="E1260" s="11"/>
    </row>
    <row r="1261" spans="5:5">
      <c r="E1261" s="11"/>
    </row>
    <row r="1262" spans="5:5">
      <c r="E1262" s="11"/>
    </row>
    <row r="1263" spans="5:5">
      <c r="E1263" s="11"/>
    </row>
    <row r="1264" spans="5:5">
      <c r="E1264" s="11"/>
    </row>
    <row r="1265" spans="5:5">
      <c r="E1265" s="11"/>
    </row>
    <row r="1266" spans="5:5">
      <c r="E1266" s="11"/>
    </row>
    <row r="1267" spans="5:5">
      <c r="E1267" s="11"/>
    </row>
    <row r="1268" spans="5:5">
      <c r="E1268" s="11"/>
    </row>
    <row r="1269" spans="5:5">
      <c r="E1269" s="11"/>
    </row>
    <row r="1270" spans="5:5">
      <c r="E1270" s="11"/>
    </row>
    <row r="1271" spans="5:5">
      <c r="E1271" s="11"/>
    </row>
    <row r="1272" spans="5:5">
      <c r="E1272" s="11"/>
    </row>
    <row r="1273" spans="5:5">
      <c r="E1273" s="11"/>
    </row>
    <row r="1274" spans="5:5">
      <c r="E1274" s="11"/>
    </row>
    <row r="1275" spans="5:5">
      <c r="E1275" s="11"/>
    </row>
    <row r="1276" spans="5:5">
      <c r="E1276" s="11"/>
    </row>
    <row r="1277" spans="5:5">
      <c r="E1277" s="11"/>
    </row>
    <row r="1278" spans="5:5">
      <c r="E1278" s="11"/>
    </row>
    <row r="1279" spans="5:5">
      <c r="E1279" s="11"/>
    </row>
    <row r="1280" spans="5:5">
      <c r="E1280" s="11"/>
    </row>
    <row r="1281" spans="5:5">
      <c r="E1281" s="11"/>
    </row>
    <row r="1282" spans="5:5">
      <c r="E1282" s="11"/>
    </row>
    <row r="1283" spans="5:5">
      <c r="E1283" s="11"/>
    </row>
    <row r="1284" spans="5:5">
      <c r="E1284" s="11"/>
    </row>
    <row r="1285" spans="5:5">
      <c r="E1285" s="11"/>
    </row>
    <row r="1286" spans="5:5">
      <c r="E1286" s="11"/>
    </row>
    <row r="1287" spans="5:5">
      <c r="E1287" s="11"/>
    </row>
    <row r="1288" spans="5:5">
      <c r="E1288" s="11"/>
    </row>
    <row r="1289" spans="5:5">
      <c r="E1289" s="11"/>
    </row>
    <row r="1290" spans="5:5">
      <c r="E1290" s="11"/>
    </row>
    <row r="1291" spans="5:5">
      <c r="E1291" s="11"/>
    </row>
    <row r="1292" spans="5:5">
      <c r="E1292" s="11"/>
    </row>
    <row r="1293" spans="5:5">
      <c r="E1293" s="11"/>
    </row>
    <row r="1294" spans="5:5">
      <c r="E1294" s="11"/>
    </row>
    <row r="1295" spans="5:5">
      <c r="E1295" s="11"/>
    </row>
    <row r="1296" spans="5:5">
      <c r="E1296" s="11"/>
    </row>
    <row r="1297" spans="5:5">
      <c r="E1297" s="11"/>
    </row>
    <row r="1298" spans="5:5">
      <c r="E1298" s="11"/>
    </row>
    <row r="1299" spans="5:5">
      <c r="E1299" s="11"/>
    </row>
    <row r="1300" spans="5:5">
      <c r="E1300" s="11"/>
    </row>
    <row r="1301" spans="5:5">
      <c r="E1301" s="11"/>
    </row>
    <row r="1302" spans="5:5">
      <c r="E1302" s="11"/>
    </row>
    <row r="1303" spans="5:5">
      <c r="E1303" s="11"/>
    </row>
    <row r="1304" spans="5:5">
      <c r="E1304" s="11"/>
    </row>
    <row r="1305" spans="5:5">
      <c r="E1305" s="11"/>
    </row>
    <row r="1306" spans="5:5">
      <c r="E1306" s="11"/>
    </row>
    <row r="1307" spans="5:5">
      <c r="E1307" s="11"/>
    </row>
    <row r="1308" spans="5:5">
      <c r="E1308" s="11"/>
    </row>
    <row r="1309" spans="5:5">
      <c r="E1309" s="11"/>
    </row>
    <row r="1310" spans="5:5">
      <c r="E1310" s="11"/>
    </row>
    <row r="1311" spans="5:5">
      <c r="E1311" s="11"/>
    </row>
    <row r="1312" spans="5:5">
      <c r="E1312" s="11"/>
    </row>
    <row r="1313" spans="5:5">
      <c r="E1313" s="11"/>
    </row>
    <row r="1314" spans="5:5">
      <c r="E1314" s="11"/>
    </row>
    <row r="1315" spans="5:5">
      <c r="E1315" s="11"/>
    </row>
    <row r="1316" spans="5:5">
      <c r="E1316" s="11"/>
    </row>
    <row r="1317" spans="5:5">
      <c r="E1317" s="11"/>
    </row>
    <row r="1318" spans="5:5">
      <c r="E1318" s="11"/>
    </row>
    <row r="1319" spans="5:5">
      <c r="E1319" s="11"/>
    </row>
    <row r="1320" spans="5:5">
      <c r="E1320" s="11"/>
    </row>
    <row r="1321" spans="5:5">
      <c r="E1321" s="11"/>
    </row>
    <row r="1322" spans="5:5">
      <c r="E1322" s="11"/>
    </row>
    <row r="1323" spans="5:5">
      <c r="E1323" s="11"/>
    </row>
    <row r="1324" spans="5:5">
      <c r="E1324" s="11"/>
    </row>
    <row r="1325" spans="5:5">
      <c r="E1325" s="11"/>
    </row>
    <row r="1326" spans="5:5">
      <c r="E1326" s="11"/>
    </row>
    <row r="1327" spans="5:5">
      <c r="E1327" s="11"/>
    </row>
    <row r="1328" spans="5:5">
      <c r="E1328" s="11"/>
    </row>
    <row r="1329" spans="5:5">
      <c r="E1329" s="11"/>
    </row>
    <row r="1330" spans="5:5">
      <c r="E1330" s="11"/>
    </row>
    <row r="1331" spans="5:5">
      <c r="E1331" s="11"/>
    </row>
    <row r="1332" spans="5:5">
      <c r="E1332" s="11"/>
    </row>
    <row r="1333" spans="5:5">
      <c r="E1333" s="11"/>
    </row>
    <row r="1334" spans="5:5">
      <c r="E1334" s="11"/>
    </row>
    <row r="1335" spans="5:5">
      <c r="E1335" s="11"/>
    </row>
    <row r="1336" spans="5:5">
      <c r="E1336" s="11"/>
    </row>
    <row r="1337" spans="5:5">
      <c r="E1337" s="11"/>
    </row>
    <row r="1338" spans="5:5">
      <c r="E1338" s="11"/>
    </row>
    <row r="1339" spans="5:5">
      <c r="E1339" s="11"/>
    </row>
    <row r="1340" spans="5:5">
      <c r="E1340" s="11"/>
    </row>
    <row r="1341" spans="5:5">
      <c r="E1341" s="11"/>
    </row>
    <row r="1342" spans="5:5">
      <c r="E1342" s="11"/>
    </row>
    <row r="1343" spans="5:5">
      <c r="E1343" s="11"/>
    </row>
    <row r="1344" spans="5:5">
      <c r="E1344" s="11"/>
    </row>
    <row r="1345" spans="5:5">
      <c r="E1345" s="11"/>
    </row>
    <row r="1346" spans="5:5">
      <c r="E1346" s="11"/>
    </row>
    <row r="1347" spans="5:5">
      <c r="E1347" s="11"/>
    </row>
    <row r="1348" spans="5:5">
      <c r="E1348" s="11"/>
    </row>
    <row r="1349" spans="5:5">
      <c r="E1349" s="11"/>
    </row>
    <row r="1350" spans="5:5">
      <c r="E1350" s="11"/>
    </row>
    <row r="1351" spans="5:5">
      <c r="E1351" s="11"/>
    </row>
    <row r="1352" spans="5:5">
      <c r="E1352" s="11"/>
    </row>
    <row r="1353" spans="5:5">
      <c r="E1353" s="11"/>
    </row>
    <row r="1354" spans="5:5">
      <c r="E1354" s="11"/>
    </row>
    <row r="1355" spans="5:5">
      <c r="E1355" s="11"/>
    </row>
    <row r="1356" spans="5:5">
      <c r="E1356" s="11"/>
    </row>
    <row r="1357" spans="5:5">
      <c r="E1357" s="11"/>
    </row>
    <row r="1358" spans="5:5">
      <c r="E1358" s="11"/>
    </row>
    <row r="1359" spans="5:5">
      <c r="E1359" s="11"/>
    </row>
    <row r="1360" spans="5:5">
      <c r="E1360" s="11"/>
    </row>
    <row r="1361" spans="5:5">
      <c r="E1361" s="11"/>
    </row>
    <row r="1362" spans="5:5">
      <c r="E1362" s="11"/>
    </row>
    <row r="1363" spans="5:5">
      <c r="E1363" s="11"/>
    </row>
    <row r="1364" spans="5:5">
      <c r="E1364" s="11"/>
    </row>
    <row r="1365" spans="5:5">
      <c r="E1365" s="11"/>
    </row>
    <row r="1366" spans="5:5">
      <c r="E1366" s="11"/>
    </row>
    <row r="1367" spans="5:5">
      <c r="E1367" s="11"/>
    </row>
    <row r="1368" spans="5:5">
      <c r="E1368" s="11"/>
    </row>
    <row r="1369" spans="5:5">
      <c r="E1369" s="11"/>
    </row>
    <row r="1370" spans="5:5">
      <c r="E1370" s="11"/>
    </row>
    <row r="1371" spans="5:5">
      <c r="E1371" s="11"/>
    </row>
    <row r="1372" spans="5:5">
      <c r="E1372" s="11"/>
    </row>
    <row r="1373" spans="5:5">
      <c r="E1373" s="11"/>
    </row>
    <row r="1374" spans="5:5">
      <c r="E1374" s="11"/>
    </row>
    <row r="1375" spans="5:5">
      <c r="E1375" s="11"/>
    </row>
    <row r="1376" spans="5:5">
      <c r="E1376" s="11"/>
    </row>
  </sheetData>
  <mergeCells count="29">
    <mergeCell ref="B197:G197"/>
    <mergeCell ref="B193:D193"/>
    <mergeCell ref="A196:K196"/>
    <mergeCell ref="B125:I125"/>
    <mergeCell ref="B138:I138"/>
    <mergeCell ref="B149:D149"/>
    <mergeCell ref="B165:D165"/>
    <mergeCell ref="B173:D173"/>
    <mergeCell ref="B83:D83"/>
    <mergeCell ref="B84:I84"/>
    <mergeCell ref="B97:I97"/>
    <mergeCell ref="B105:I105"/>
    <mergeCell ref="B43:D43"/>
    <mergeCell ref="B49:D49"/>
    <mergeCell ref="B66:D66"/>
    <mergeCell ref="B73:D73"/>
    <mergeCell ref="B78:D78"/>
    <mergeCell ref="B7:D7"/>
    <mergeCell ref="B18:D18"/>
    <mergeCell ref="B27:D27"/>
    <mergeCell ref="B38:D38"/>
    <mergeCell ref="C4:F4"/>
    <mergeCell ref="A5:K5"/>
    <mergeCell ref="B1:F1"/>
    <mergeCell ref="B2:F2"/>
    <mergeCell ref="C3:F3"/>
    <mergeCell ref="G1:K1"/>
    <mergeCell ref="G2:K2"/>
    <mergeCell ref="G3:K4"/>
  </mergeCells>
  <phoneticPr fontId="4" type="noConversion"/>
  <pageMargins left="1.1811023622047245" right="0.39370078740157483" top="1.3779527559055118" bottom="0.70866141732283472" header="0.35433070866141736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2699-F4BD-4C13-9DF8-A9D358101CF3}">
  <sheetPr codeName="Planilha5"/>
  <dimension ref="A1:I27"/>
  <sheetViews>
    <sheetView zoomScale="85" zoomScaleNormal="85" workbookViewId="0">
      <selection activeCell="G27" sqref="G27"/>
    </sheetView>
  </sheetViews>
  <sheetFormatPr defaultRowHeight="15"/>
  <cols>
    <col min="2" max="2" width="46" customWidth="1"/>
    <col min="3" max="3" width="19.7109375" customWidth="1"/>
    <col min="4" max="4" width="9" customWidth="1"/>
    <col min="5" max="5" width="16.85546875" customWidth="1"/>
    <col min="6" max="6" width="8.85546875" customWidth="1"/>
    <col min="7" max="7" width="16.85546875" customWidth="1"/>
    <col min="8" max="8" width="8.85546875" customWidth="1"/>
    <col min="9" max="9" width="16.85546875" customWidth="1"/>
  </cols>
  <sheetData>
    <row r="1" spans="1:9" ht="16.5">
      <c r="A1" s="128" t="str">
        <f>_xlfn.CONCAT(Orçamento!A1, " ", Orçamento!B1)</f>
        <v>Obra: Construção de Horta Municipal - Reservatório 10.000L</v>
      </c>
      <c r="B1" s="128"/>
      <c r="C1" s="128"/>
      <c r="D1" s="128"/>
      <c r="E1" s="128"/>
      <c r="F1" s="128"/>
      <c r="G1" s="128"/>
      <c r="H1" s="128"/>
      <c r="I1" s="128"/>
    </row>
    <row r="2" spans="1:9" ht="16.5">
      <c r="A2" s="128" t="str">
        <f>_xlfn.CONCAT(Orçamento!A2, " ", Orçamento!B2)</f>
        <v>Local: Rua José Massucato, s/n.°, Jd. Orlando Ometto, Jahu/SP</v>
      </c>
      <c r="B2" s="128"/>
      <c r="C2" s="128"/>
      <c r="D2" s="128"/>
      <c r="E2" s="128"/>
      <c r="F2" s="128"/>
      <c r="G2" s="128"/>
      <c r="H2" s="128"/>
      <c r="I2" s="128"/>
    </row>
    <row r="3" spans="1:9" ht="16.5">
      <c r="A3" s="129" t="str">
        <f>Orçamento!A5</f>
        <v>Jahu/SP, 08 de maio de 2025</v>
      </c>
      <c r="B3" s="129"/>
      <c r="C3" s="129"/>
      <c r="D3" s="129"/>
      <c r="E3" s="129"/>
      <c r="F3" s="129"/>
      <c r="G3" s="129"/>
      <c r="H3" s="129"/>
      <c r="I3" s="129"/>
    </row>
    <row r="4" spans="1:9">
      <c r="A4" s="132" t="s">
        <v>192</v>
      </c>
      <c r="B4" s="132" t="s">
        <v>193</v>
      </c>
      <c r="C4" s="134" t="s">
        <v>194</v>
      </c>
      <c r="D4" s="131" t="s">
        <v>195</v>
      </c>
      <c r="E4" s="131"/>
      <c r="F4" s="131" t="s">
        <v>196</v>
      </c>
      <c r="G4" s="131"/>
      <c r="H4" s="131" t="s">
        <v>197</v>
      </c>
      <c r="I4" s="131"/>
    </row>
    <row r="5" spans="1:9">
      <c r="A5" s="133"/>
      <c r="B5" s="133"/>
      <c r="C5" s="135"/>
      <c r="D5" s="15" t="s">
        <v>156</v>
      </c>
      <c r="E5" s="15" t="s">
        <v>223</v>
      </c>
      <c r="F5" s="15" t="s">
        <v>156</v>
      </c>
      <c r="G5" s="15" t="s">
        <v>223</v>
      </c>
      <c r="H5" s="15" t="s">
        <v>156</v>
      </c>
      <c r="I5" s="15" t="s">
        <v>223</v>
      </c>
    </row>
    <row r="6" spans="1:9" ht="16.5">
      <c r="A6" s="95" t="str">
        <f>Orçamento!A7</f>
        <v>1.</v>
      </c>
      <c r="B6" s="96" t="str">
        <f>VLOOKUP(A6, Orçamento!A$6:L$1376, 2, FALSE())</f>
        <v>SERVIÇOS PRELIMINARES</v>
      </c>
      <c r="C6" s="97">
        <f>VLOOKUP(A6, Orçamento!A$6:L$1376, 11, FALSE())</f>
        <v>0</v>
      </c>
      <c r="D6" s="99">
        <v>1</v>
      </c>
      <c r="E6" s="98">
        <f>$C6*D6</f>
        <v>0</v>
      </c>
      <c r="F6" s="99"/>
      <c r="G6" s="98">
        <f>$C6*F6</f>
        <v>0</v>
      </c>
      <c r="H6" s="99"/>
      <c r="I6" s="98">
        <f>$C6*H6</f>
        <v>0</v>
      </c>
    </row>
    <row r="7" spans="1:9" ht="16.5">
      <c r="A7" s="95" t="s">
        <v>210</v>
      </c>
      <c r="B7" s="96" t="str">
        <f>VLOOKUP(A7, Orçamento!A$6:L$1376, 2, FALSE())</f>
        <v>INFRAESTRUTURA</v>
      </c>
      <c r="C7" s="97">
        <f>VLOOKUP(A7, Orçamento!A$6:L$1376, 11, FALSE())</f>
        <v>0</v>
      </c>
      <c r="D7" s="99">
        <v>1</v>
      </c>
      <c r="E7" s="98">
        <f t="shared" ref="E7:G17" si="0">$C7*D7</f>
        <v>0</v>
      </c>
      <c r="F7" s="99"/>
      <c r="G7" s="98">
        <f t="shared" si="0"/>
        <v>0</v>
      </c>
      <c r="H7" s="99"/>
      <c r="I7" s="98">
        <f t="shared" ref="I7" si="1">$C7*H7</f>
        <v>0</v>
      </c>
    </row>
    <row r="8" spans="1:9" ht="16.5">
      <c r="A8" s="95" t="s">
        <v>211</v>
      </c>
      <c r="B8" s="96" t="str">
        <f>VLOOKUP(A8, Orçamento!A$6:L$1376, 2, FALSE())</f>
        <v>SUPERESTRUTURA</v>
      </c>
      <c r="C8" s="97">
        <f>VLOOKUP(A8, Orçamento!A$6:L$1376, 11, FALSE())</f>
        <v>0</v>
      </c>
      <c r="D8" s="99">
        <v>0.5</v>
      </c>
      <c r="E8" s="98">
        <f t="shared" si="0"/>
        <v>0</v>
      </c>
      <c r="F8" s="99">
        <v>0.5</v>
      </c>
      <c r="G8" s="98">
        <f t="shared" si="0"/>
        <v>0</v>
      </c>
      <c r="H8" s="99"/>
      <c r="I8" s="98">
        <f t="shared" ref="I8" si="2">$C8*H8</f>
        <v>0</v>
      </c>
    </row>
    <row r="9" spans="1:9" ht="16.5">
      <c r="A9" s="95" t="s">
        <v>212</v>
      </c>
      <c r="B9" s="96" t="str">
        <f>VLOOKUP(A9, Orçamento!A$6:L$1376, 2, FALSE())</f>
        <v>COBERTURA</v>
      </c>
      <c r="C9" s="97">
        <f>VLOOKUP(A9, Orçamento!A$6:L$1376, 11, FALSE())</f>
        <v>0</v>
      </c>
      <c r="D9" s="99"/>
      <c r="E9" s="98">
        <f t="shared" si="0"/>
        <v>0</v>
      </c>
      <c r="F9" s="99">
        <v>1</v>
      </c>
      <c r="G9" s="98">
        <f t="shared" si="0"/>
        <v>0</v>
      </c>
      <c r="H9" s="99"/>
      <c r="I9" s="98">
        <f t="shared" ref="I9" si="3">$C9*H9</f>
        <v>0</v>
      </c>
    </row>
    <row r="10" spans="1:9" ht="16.5">
      <c r="A10" s="95" t="s">
        <v>213</v>
      </c>
      <c r="B10" s="96" t="str">
        <f>VLOOKUP(A10, Orçamento!A$6:L$1376, 2, FALSE())</f>
        <v>PISOS E REVESTIMENTOS</v>
      </c>
      <c r="C10" s="97">
        <f>VLOOKUP(A10, Orçamento!A$6:L$1376, 11, FALSE())</f>
        <v>0</v>
      </c>
      <c r="D10" s="99"/>
      <c r="E10" s="98">
        <f t="shared" si="0"/>
        <v>0</v>
      </c>
      <c r="F10" s="99">
        <v>0.4</v>
      </c>
      <c r="G10" s="98">
        <f t="shared" si="0"/>
        <v>0</v>
      </c>
      <c r="H10" s="99">
        <v>0.6</v>
      </c>
      <c r="I10" s="98">
        <f t="shared" ref="I10" si="4">$C10*H10</f>
        <v>0</v>
      </c>
    </row>
    <row r="11" spans="1:9" ht="16.5">
      <c r="A11" s="95" t="s">
        <v>214</v>
      </c>
      <c r="B11" s="96" t="str">
        <f>VLOOKUP(A11, Orçamento!A$6:L$1376, 2, FALSE())</f>
        <v>ESQUADRIAS</v>
      </c>
      <c r="C11" s="97">
        <f>VLOOKUP(A11, Orçamento!A$6:L$1376, 11, FALSE())</f>
        <v>0</v>
      </c>
      <c r="D11" s="99">
        <v>0.4</v>
      </c>
      <c r="E11" s="98">
        <f t="shared" si="0"/>
        <v>0</v>
      </c>
      <c r="F11" s="99">
        <v>0.6</v>
      </c>
      <c r="G11" s="98">
        <f t="shared" si="0"/>
        <v>0</v>
      </c>
      <c r="H11" s="99"/>
      <c r="I11" s="98">
        <f t="shared" ref="I11" si="5">$C11*H11</f>
        <v>0</v>
      </c>
    </row>
    <row r="12" spans="1:9" ht="16.5">
      <c r="A12" s="95" t="s">
        <v>215</v>
      </c>
      <c r="B12" s="96" t="str">
        <f>VLOOKUP(A12, Orçamento!A$6:L$1376, 2, FALSE())</f>
        <v>PINTURA</v>
      </c>
      <c r="C12" s="97">
        <f>VLOOKUP(A12, Orçamento!A$6:L$1376, 11, FALSE())</f>
        <v>0</v>
      </c>
      <c r="D12" s="99"/>
      <c r="E12" s="98">
        <f t="shared" si="0"/>
        <v>0</v>
      </c>
      <c r="F12" s="99"/>
      <c r="G12" s="98">
        <f t="shared" si="0"/>
        <v>0</v>
      </c>
      <c r="H12" s="99">
        <v>1</v>
      </c>
      <c r="I12" s="98">
        <f t="shared" ref="I12" si="6">$C12*H12</f>
        <v>0</v>
      </c>
    </row>
    <row r="13" spans="1:9" ht="16.5">
      <c r="A13" s="95" t="s">
        <v>216</v>
      </c>
      <c r="B13" s="96" t="str">
        <f>VLOOKUP(A13, Orçamento!A$6:L$1376, 2, FALSE())</f>
        <v>INSTALAÇÕES ELÉTRICAS</v>
      </c>
      <c r="C13" s="97">
        <f>VLOOKUP(A13, Orçamento!A$6:L$1376, 11, FALSE())</f>
        <v>0</v>
      </c>
      <c r="D13" s="99">
        <v>0.4</v>
      </c>
      <c r="E13" s="98">
        <f t="shared" si="0"/>
        <v>0</v>
      </c>
      <c r="F13" s="99">
        <v>0.3</v>
      </c>
      <c r="G13" s="98">
        <f t="shared" si="0"/>
        <v>0</v>
      </c>
      <c r="H13" s="99">
        <v>0.3</v>
      </c>
      <c r="I13" s="98">
        <f t="shared" ref="I13" si="7">$C13*H13</f>
        <v>0</v>
      </c>
    </row>
    <row r="14" spans="1:9" ht="16.5">
      <c r="A14" s="95" t="s">
        <v>217</v>
      </c>
      <c r="B14" s="96" t="str">
        <f>VLOOKUP(A14, Orçamento!A$6:L$1376, 2, FALSE())</f>
        <v>ÁGUA FRIA E ESGOTO</v>
      </c>
      <c r="C14" s="97">
        <f>VLOOKUP(A14, Orçamento!A$6:L$1376, 11, FALSE())</f>
        <v>0</v>
      </c>
      <c r="D14" s="99">
        <v>0.6</v>
      </c>
      <c r="E14" s="98">
        <f t="shared" si="0"/>
        <v>0</v>
      </c>
      <c r="F14" s="99">
        <v>0.4</v>
      </c>
      <c r="G14" s="98">
        <f t="shared" si="0"/>
        <v>0</v>
      </c>
      <c r="H14" s="99"/>
      <c r="I14" s="98">
        <f t="shared" ref="I14" si="8">$C14*H14</f>
        <v>0</v>
      </c>
    </row>
    <row r="15" spans="1:9" ht="16.5">
      <c r="A15" s="95" t="s">
        <v>218</v>
      </c>
      <c r="B15" s="96" t="str">
        <f>VLOOKUP(A15, Orçamento!A$6:L$1376, 2, FALSE())</f>
        <v>BANCADA / LOUÇAS E METAIS</v>
      </c>
      <c r="C15" s="97">
        <f>VLOOKUP(A15, Orçamento!A$6:L$1376, 11, FALSE())</f>
        <v>0</v>
      </c>
      <c r="D15" s="99"/>
      <c r="E15" s="98">
        <f t="shared" si="0"/>
        <v>0</v>
      </c>
      <c r="F15" s="99"/>
      <c r="G15" s="98">
        <f t="shared" si="0"/>
        <v>0</v>
      </c>
      <c r="H15" s="99">
        <v>1</v>
      </c>
      <c r="I15" s="98">
        <f t="shared" ref="I15" si="9">$C15*H15</f>
        <v>0</v>
      </c>
    </row>
    <row r="16" spans="1:9" ht="18" customHeight="1">
      <c r="A16" s="95" t="s">
        <v>219</v>
      </c>
      <c r="B16" s="96" t="str">
        <f>VLOOKUP(A16, Orçamento!A$6:L$1376, 2, FALSE())</f>
        <v>BASE RESERVATÓRIO / ABRIGO DA BOMBA</v>
      </c>
      <c r="C16" s="97">
        <f>VLOOKUP(A16, Orçamento!A$6:L$1376, 11, FALSE())</f>
        <v>0</v>
      </c>
      <c r="D16" s="99">
        <v>0.5</v>
      </c>
      <c r="E16" s="98">
        <f t="shared" si="0"/>
        <v>0</v>
      </c>
      <c r="F16" s="99">
        <v>0.5</v>
      </c>
      <c r="G16" s="98">
        <f t="shared" si="0"/>
        <v>0</v>
      </c>
      <c r="H16" s="99"/>
      <c r="I16" s="98">
        <f t="shared" ref="I16" si="10">$C16*H16</f>
        <v>0</v>
      </c>
    </row>
    <row r="17" spans="1:9" ht="16.5">
      <c r="A17" s="95" t="s">
        <v>222</v>
      </c>
      <c r="B17" s="96" t="str">
        <f>VLOOKUP(A17, Orçamento!A$6:L$1376, 2, FALSE())</f>
        <v>SERVIÇOS COMPLEMENTARES</v>
      </c>
      <c r="C17" s="97">
        <f>VLOOKUP(A17, Orçamento!A$6:L$1376, 11, FALSE())</f>
        <v>0</v>
      </c>
      <c r="D17" s="99"/>
      <c r="E17" s="98">
        <f t="shared" si="0"/>
        <v>0</v>
      </c>
      <c r="F17" s="99"/>
      <c r="G17" s="98">
        <f t="shared" si="0"/>
        <v>0</v>
      </c>
      <c r="H17" s="99">
        <v>1</v>
      </c>
      <c r="I17" s="98">
        <f t="shared" ref="I17" si="11">$C17*H17</f>
        <v>0</v>
      </c>
    </row>
    <row r="18" spans="1:9" ht="16.5">
      <c r="A18" s="130" t="s">
        <v>224</v>
      </c>
      <c r="B18" s="130"/>
      <c r="C18" s="130"/>
      <c r="D18" s="101" t="e">
        <f>E18/SUM($C6:$C17)</f>
        <v>#DIV/0!</v>
      </c>
      <c r="E18" s="102">
        <f>SUM(E6:E17)</f>
        <v>0</v>
      </c>
      <c r="F18" s="101" t="e">
        <f>G18/SUM($C6:$C17)</f>
        <v>#DIV/0!</v>
      </c>
      <c r="G18" s="102">
        <f>SUM(G6:G17)</f>
        <v>0</v>
      </c>
      <c r="H18" s="101" t="e">
        <f>I18/SUM($C6:$C17)</f>
        <v>#DIV/0!</v>
      </c>
      <c r="I18" s="102">
        <f>SUM(I6:I17)</f>
        <v>0</v>
      </c>
    </row>
    <row r="19" spans="1:9" ht="16.5">
      <c r="A19" s="130" t="s">
        <v>225</v>
      </c>
      <c r="B19" s="130"/>
      <c r="C19" s="130"/>
      <c r="D19" s="101" t="e">
        <f>D18/SUM(C6:C17)</f>
        <v>#DIV/0!</v>
      </c>
      <c r="E19" s="102">
        <f>E18</f>
        <v>0</v>
      </c>
      <c r="F19" s="101" t="e">
        <f>(D19+F18)/SUM($C6:$C17)</f>
        <v>#DIV/0!</v>
      </c>
      <c r="G19" s="102">
        <f t="shared" ref="G19:I19" si="12">E19+G18</f>
        <v>0</v>
      </c>
      <c r="H19" s="101" t="e">
        <f>(F19+H18)/SUM($C6:$C17)</f>
        <v>#DIV/0!</v>
      </c>
      <c r="I19" s="102">
        <f t="shared" si="12"/>
        <v>0</v>
      </c>
    </row>
    <row r="20" spans="1:9">
      <c r="A20" s="4"/>
      <c r="B20" s="2"/>
      <c r="C20" s="3"/>
      <c r="D20" s="1"/>
      <c r="E20" s="1"/>
      <c r="F20" s="1"/>
      <c r="G20" s="1"/>
      <c r="H20" s="1"/>
      <c r="I20" s="1"/>
    </row>
    <row r="21" spans="1:9">
      <c r="A21" s="4"/>
      <c r="B21" s="2"/>
      <c r="C21" s="3"/>
      <c r="D21" s="1"/>
      <c r="E21" s="1"/>
      <c r="F21" s="1"/>
      <c r="G21" s="1"/>
      <c r="H21" s="1"/>
      <c r="I21" s="1"/>
    </row>
    <row r="22" spans="1:9">
      <c r="A22" s="4"/>
      <c r="B22" s="2"/>
      <c r="C22" s="3"/>
      <c r="D22" s="1"/>
      <c r="E22" s="1"/>
      <c r="F22" s="1"/>
      <c r="G22" s="1"/>
      <c r="H22" s="1"/>
      <c r="I22" s="1"/>
    </row>
    <row r="23" spans="1:9">
      <c r="A23" s="4"/>
      <c r="B23" s="2"/>
      <c r="C23" s="3"/>
      <c r="D23" s="1"/>
      <c r="E23" s="1"/>
      <c r="F23" s="1"/>
      <c r="G23" s="1"/>
      <c r="H23" s="1"/>
      <c r="I23" s="1"/>
    </row>
    <row r="24" spans="1:9">
      <c r="A24" s="4"/>
      <c r="B24" s="2"/>
      <c r="C24" s="3"/>
      <c r="D24" s="1"/>
      <c r="E24" s="1"/>
      <c r="F24" s="1"/>
      <c r="G24" s="1"/>
      <c r="H24" s="1"/>
      <c r="I24" s="1"/>
    </row>
    <row r="25" spans="1:9">
      <c r="A25" s="4"/>
      <c r="B25" s="2"/>
      <c r="C25" s="3"/>
      <c r="D25" s="1"/>
      <c r="E25" s="1"/>
      <c r="F25" s="1"/>
      <c r="G25" s="1"/>
      <c r="H25" s="1"/>
      <c r="I25" s="1"/>
    </row>
    <row r="27" spans="1:9">
      <c r="D27" s="14"/>
      <c r="E27" s="14"/>
    </row>
  </sheetData>
  <mergeCells count="11">
    <mergeCell ref="D4:E4"/>
    <mergeCell ref="B4:B5"/>
    <mergeCell ref="C4:C5"/>
    <mergeCell ref="A4:A5"/>
    <mergeCell ref="F4:G4"/>
    <mergeCell ref="H4:I4"/>
    <mergeCell ref="A1:I1"/>
    <mergeCell ref="A2:I2"/>
    <mergeCell ref="A3:I3"/>
    <mergeCell ref="A18:C18"/>
    <mergeCell ref="A19:C19"/>
  </mergeCells>
  <printOptions horizontalCentered="1"/>
  <pageMargins left="0.70866141732283472" right="0.70866141732283472" top="1.9685039370078741" bottom="0.74803149606299213" header="0.31496062992125984" footer="0.31496062992125984"/>
  <pageSetup paperSize="9" scale="70" orientation="landscape" r:id="rId1"/>
  <headerFooter>
    <oddHeader>&amp;C&amp;G
&amp;"Segoe UI,Negrito"&amp;10CRONOGRAMA FÍSICO-FINANCEIRO</oddHeader>
    <oddFooter>&amp;C&amp;"Segoe UI,Normal"&amp;8Página &amp;P de &amp;N&amp;"-,Regular"&amp;11
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Cronograma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Lima</dc:creator>
  <cp:lastModifiedBy>Edmar Bessi Colafati</cp:lastModifiedBy>
  <cp:lastPrinted>2025-05-14T18:55:57Z</cp:lastPrinted>
  <dcterms:created xsi:type="dcterms:W3CDTF">2015-06-05T18:19:34Z</dcterms:created>
  <dcterms:modified xsi:type="dcterms:W3CDTF">2025-05-14T18:56:32Z</dcterms:modified>
</cp:coreProperties>
</file>